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41EFA5EA-DC23-4218-9C68-74477170F81D}"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K15" i="1"/>
  <c r="Z15" i="1"/>
  <c r="T15" i="1"/>
  <c r="AA15" i="1"/>
  <c r="Q15" i="1"/>
  <c r="W15" i="1"/>
  <c r="I15" i="1"/>
  <c r="V15" i="1"/>
  <c r="AB15" i="1"/>
  <c r="M15" i="1"/>
  <c r="P15" i="1"/>
  <c r="X15" i="1"/>
  <c r="N15" i="1"/>
  <c r="AC15" i="1"/>
  <c r="S15" i="1"/>
  <c r="J15" i="1"/>
  <c r="L15" i="1"/>
  <c r="O15" i="1"/>
  <c r="U15" i="1"/>
  <c r="R15" i="1"/>
  <c r="Y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62" i="1" a="1"/>
  <c r="A101" i="1" a="1"/>
  <c r="A105" i="1" a="1"/>
  <c r="A88" i="1" a="1"/>
  <c r="AI15" i="1"/>
  <c r="A82" i="1" a="1"/>
  <c r="A69" i="1" a="1"/>
  <c r="A195" i="1" a="1"/>
  <c r="A175" i="1" a="1"/>
  <c r="A194" i="1" a="1"/>
  <c r="A133" i="1" a="1"/>
  <c r="A76" i="1" a="1"/>
  <c r="A209" i="1" a="1"/>
  <c r="A34" i="1" a="1"/>
  <c r="A184" i="1" a="1"/>
  <c r="A80" i="1" a="1"/>
  <c r="A168" i="1" a="1"/>
  <c r="A180" i="1" a="1"/>
  <c r="A95" i="1" a="1"/>
  <c r="A176" i="1" a="1"/>
  <c r="A41" i="1" a="1"/>
  <c r="A49" i="1" a="1"/>
  <c r="A192" i="1" a="1"/>
  <c r="A38" i="1" a="1"/>
  <c r="AP15" i="1"/>
  <c r="A173" i="1" a="1"/>
  <c r="A16" i="1" a="1"/>
  <c r="A43" i="1" a="1"/>
  <c r="AE15" i="1"/>
  <c r="A155" i="1" a="1"/>
  <c r="A48" i="1" a="1"/>
  <c r="A121" i="1" a="1"/>
  <c r="A142" i="1" a="1"/>
  <c r="A97" i="1" a="1"/>
  <c r="A98" i="1" a="1"/>
  <c r="A159" i="1" a="1"/>
  <c r="A57" i="1" a="1"/>
  <c r="A131" i="1" a="1"/>
  <c r="A40" i="1" a="1"/>
  <c r="A163" i="1" a="1"/>
  <c r="AQ15" i="1"/>
  <c r="A170" i="1" a="1"/>
  <c r="AO15" i="1"/>
  <c r="A162" i="1" a="1"/>
  <c r="A137" i="1" a="1"/>
  <c r="A132" i="1" a="1"/>
  <c r="A92" i="1" a="1"/>
  <c r="A124" i="1" a="1"/>
  <c r="A58" i="1" a="1"/>
  <c r="A33" i="1" a="1"/>
  <c r="A154" i="1" a="1"/>
  <c r="A181" i="1" a="1"/>
  <c r="A125" i="1" a="1"/>
  <c r="A61" i="1" a="1"/>
  <c r="A188" i="1" a="1"/>
  <c r="A205" i="1" a="1"/>
  <c r="A201" i="1" a="1"/>
  <c r="A171" i="1" a="1"/>
  <c r="A214" i="1" a="1"/>
  <c r="A18" i="1" a="1"/>
  <c r="AT15" i="1"/>
  <c r="A74" i="1" a="1"/>
  <c r="A100" i="1" a="1"/>
  <c r="A22" i="1" a="1"/>
  <c r="A64" i="1" a="1"/>
  <c r="A31" i="1" a="1"/>
  <c r="A156" i="1" a="1"/>
  <c r="A165" i="1" a="1"/>
  <c r="A135" i="1" a="1"/>
  <c r="A28" i="1" a="1"/>
  <c r="A79" i="1" a="1"/>
  <c r="A21" i="1" a="1"/>
  <c r="A103" i="1" a="1"/>
  <c r="A123" i="1" a="1"/>
  <c r="A119" i="1" a="1"/>
  <c r="A147" i="1" a="1"/>
  <c r="AF15" i="1"/>
  <c r="A65" i="1" a="1"/>
  <c r="A17" i="1" a="1"/>
  <c r="A177" i="1" a="1"/>
  <c r="A66" i="1" a="1"/>
  <c r="A91" i="1" a="1"/>
  <c r="A20" i="1" a="1"/>
  <c r="A157" i="1" a="1"/>
  <c r="AN15" i="1"/>
  <c r="A55" i="1" a="1"/>
  <c r="A73" i="1" a="1"/>
  <c r="A99" i="1" a="1"/>
  <c r="A52" i="1" a="1"/>
  <c r="A208" i="1" a="1"/>
  <c r="A169" i="1" a="1"/>
  <c r="A77" i="1" a="1"/>
  <c r="A182" i="1" a="1"/>
  <c r="A118" i="1" a="1"/>
  <c r="A67" i="1" a="1"/>
  <c r="A32" i="1" a="1"/>
  <c r="A122" i="1" a="1"/>
  <c r="A102" i="1" a="1"/>
  <c r="A210" i="1" a="1"/>
  <c r="A50" i="1" a="1"/>
  <c r="A178" i="1" a="1"/>
  <c r="A26" i="1" a="1"/>
  <c r="A145" i="1" a="1"/>
  <c r="A94" i="1" a="1"/>
  <c r="A200" i="1" a="1"/>
  <c r="A84" i="1" a="1"/>
  <c r="A51" i="1" a="1"/>
  <c r="A158" i="1" a="1"/>
  <c r="A30" i="1" a="1"/>
  <c r="AG15" i="1"/>
  <c r="A70" i="1" a="1"/>
  <c r="A108" i="1" a="1"/>
  <c r="A45" i="1" a="1"/>
  <c r="A19" i="1" a="1"/>
  <c r="A183" i="1" a="1"/>
  <c r="A197" i="1" a="1"/>
  <c r="A89" i="1" a="1"/>
  <c r="A139" i="1" a="1"/>
  <c r="A106" i="1" a="1"/>
  <c r="A23" i="1" a="1"/>
  <c r="AM15" i="1"/>
  <c r="A149" i="1" a="1"/>
  <c r="A151" i="1" a="1"/>
  <c r="A148" i="1" a="1"/>
  <c r="A129" i="1" a="1"/>
  <c r="A90" i="1" a="1"/>
  <c r="AD15" i="1"/>
  <c r="A37" i="1" a="1"/>
  <c r="A116" i="1" a="1"/>
  <c r="A63" i="1" a="1"/>
  <c r="A211" i="1" a="1"/>
  <c r="A138" i="1" a="1"/>
  <c r="A130" i="1" a="1"/>
  <c r="A204" i="1" a="1"/>
  <c r="A141" i="1" a="1"/>
  <c r="A166" i="1" a="1"/>
  <c r="A117" i="1" a="1"/>
  <c r="A153" i="1" a="1"/>
  <c r="A164" i="1" a="1"/>
  <c r="A35" i="1" a="1"/>
  <c r="A187" i="1" a="1"/>
  <c r="AK15" i="1"/>
  <c r="A190" i="1" a="1"/>
  <c r="A96" i="1" a="1"/>
  <c r="AS15" i="1"/>
  <c r="A44" i="1" a="1"/>
  <c r="A146" i="1" a="1"/>
  <c r="A71" i="1" a="1"/>
  <c r="A112" i="1" a="1"/>
  <c r="A83" i="1" a="1"/>
  <c r="A68" i="1" a="1"/>
  <c r="A212" i="1" a="1"/>
  <c r="A167" i="1" a="1"/>
  <c r="A53" i="1" a="1"/>
  <c r="A85" i="1" a="1"/>
  <c r="A24" i="1" a="1"/>
  <c r="A87" i="1" a="1"/>
  <c r="A193" i="1" a="1"/>
  <c r="A134" i="1" a="1"/>
  <c r="A60" i="1" a="1"/>
  <c r="A215" i="1" a="1"/>
  <c r="A86" i="1" a="1"/>
  <c r="A179" i="1" a="1"/>
  <c r="A93" i="1" a="1"/>
  <c r="A191" i="1" a="1"/>
  <c r="A114" i="1" a="1"/>
  <c r="A136" i="1" a="1"/>
  <c r="A27" i="1" a="1"/>
  <c r="A111" i="1" a="1"/>
  <c r="A143" i="1" a="1"/>
  <c r="A115" i="1" a="1"/>
  <c r="A46" i="1" a="1"/>
  <c r="A161" i="1" a="1"/>
  <c r="A78" i="1" a="1"/>
  <c r="A199" i="1" a="1"/>
  <c r="A29" i="1" a="1"/>
  <c r="A126" i="1" a="1"/>
  <c r="A152" i="1" a="1"/>
  <c r="A42" i="1" a="1"/>
  <c r="A198" i="1" a="1"/>
  <c r="A172" i="1" a="1"/>
  <c r="A104" i="1" a="1"/>
  <c r="A75" i="1" a="1"/>
  <c r="A110" i="1" a="1"/>
  <c r="A186" i="1" a="1"/>
  <c r="A36" i="1" a="1"/>
  <c r="A206" i="1" a="1"/>
  <c r="A109" i="1" a="1"/>
  <c r="A25" i="1" a="1"/>
  <c r="A59" i="1" a="1"/>
  <c r="A120" i="1" a="1"/>
  <c r="A185" i="1" a="1"/>
  <c r="A189" i="1" a="1"/>
  <c r="A203" i="1" a="1"/>
  <c r="A54" i="1" a="1"/>
  <c r="A107" i="1" a="1"/>
  <c r="A174" i="1" a="1"/>
  <c r="A202" i="1" a="1"/>
  <c r="A127" i="1" a="1"/>
  <c r="A113" i="1" a="1"/>
  <c r="AR15" i="1"/>
  <c r="A39" i="1" a="1"/>
  <c r="AH15" i="1"/>
  <c r="A160" i="1" a="1"/>
  <c r="A56" i="1" a="1"/>
  <c r="A150" i="1" a="1"/>
  <c r="AL15" i="1"/>
  <c r="A196" i="1" a="1"/>
  <c r="A47" i="1" a="1"/>
  <c r="A81" i="1" a="1"/>
  <c r="A207" i="1" a="1"/>
  <c r="A213" i="1" a="1"/>
  <c r="A144" i="1" a="1"/>
  <c r="A128" i="1" a="1"/>
  <c r="A72" i="1" a="1"/>
  <c r="A140"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74" i="8" a="1"/>
  <c r="E81" i="8" a="1"/>
  <c r="E151" i="8" a="1"/>
  <c r="E156" i="8" a="1"/>
  <c r="E107" i="8" a="1"/>
  <c r="E23" i="8" a="1"/>
  <c r="E65" i="8" a="1"/>
  <c r="E75" i="8" a="1"/>
  <c r="E190" i="8" a="1"/>
  <c r="E103" i="8" a="1"/>
  <c r="E155" i="8" a="1"/>
  <c r="E72" i="8" a="1"/>
  <c r="E150" i="8" a="1"/>
  <c r="E9" i="8" a="1"/>
  <c r="E48" i="8" a="1"/>
  <c r="E126" i="8" a="1"/>
  <c r="E168" i="8" a="1"/>
  <c r="E68" i="8" a="1"/>
  <c r="E82" i="8" a="1"/>
  <c r="E30" i="8" a="1"/>
  <c r="E99" i="8" a="1"/>
  <c r="E44" i="8" a="1"/>
  <c r="E92" i="8" a="1"/>
  <c r="E95" i="8" a="1"/>
  <c r="E132" i="8" a="1"/>
  <c r="E157" i="8" a="1"/>
  <c r="E27" i="8" a="1"/>
  <c r="E94" i="8" a="1"/>
  <c r="E29" i="8" a="1"/>
  <c r="E66" i="8" a="1"/>
  <c r="E189" i="8" a="1"/>
  <c r="E35" i="8" a="1"/>
  <c r="E149" i="8" a="1"/>
  <c r="E154" i="8" a="1"/>
  <c r="E175" i="8" a="1"/>
  <c r="E133" i="8" a="1"/>
  <c r="E31" i="8" a="1"/>
  <c r="E193" i="8" a="1"/>
  <c r="E200" i="8" a="1"/>
  <c r="E88" i="8" a="1"/>
  <c r="E7" i="8" a="1"/>
  <c r="E171" i="8" a="1"/>
  <c r="E12" i="8" a="1"/>
  <c r="E123" i="8" a="1"/>
  <c r="E138" i="8" a="1"/>
  <c r="E125" i="8" a="1"/>
  <c r="E137" i="8" a="1"/>
  <c r="E86" i="8" a="1"/>
  <c r="E146" i="8" a="1"/>
  <c r="E199" i="8" a="1"/>
  <c r="E21" i="8" a="1"/>
  <c r="E205" i="8" a="1"/>
  <c r="E164" i="8" a="1"/>
  <c r="E134" i="8" a="1"/>
  <c r="E63" i="8" a="1"/>
  <c r="E34" i="8" a="1"/>
  <c r="E53" i="8" a="1"/>
  <c r="E162" i="8" a="1"/>
  <c r="E26" i="8" a="1"/>
  <c r="E54" i="8" a="1"/>
  <c r="E135" i="8" a="1"/>
  <c r="E58" i="8" a="1"/>
  <c r="E19" i="8" a="1"/>
  <c r="E113" i="8" a="1"/>
  <c r="E71" i="8" a="1"/>
  <c r="E160" i="8" a="1"/>
  <c r="E184" i="8" a="1"/>
  <c r="E117" i="8" a="1"/>
  <c r="E119" i="8" a="1"/>
  <c r="E178" i="8" a="1"/>
  <c r="E147" i="8" a="1"/>
  <c r="E61" i="8" a="1"/>
  <c r="E143" i="8" a="1"/>
  <c r="E87" i="8" a="1"/>
  <c r="E159" i="8" a="1"/>
  <c r="E91" i="8" a="1"/>
  <c r="E116" i="8" a="1"/>
  <c r="E145" i="8" a="1"/>
  <c r="E179" i="8" a="1"/>
  <c r="E169" i="8" a="1"/>
  <c r="E204" i="8" a="1"/>
  <c r="E165" i="8" a="1"/>
  <c r="E172" i="8" a="1"/>
  <c r="E167" i="8" a="1"/>
  <c r="E181" i="8" a="1"/>
  <c r="E18" i="8" a="1"/>
  <c r="E93" i="8" a="1"/>
  <c r="E114" i="8" a="1"/>
  <c r="E177" i="8" a="1"/>
  <c r="E56" i="8" a="1"/>
  <c r="E77" i="8" a="1"/>
  <c r="E84" i="8" a="1"/>
  <c r="E112" i="8" a="1"/>
  <c r="E45" i="8" a="1"/>
  <c r="E101" i="8" a="1"/>
  <c r="E74" i="8" a="1"/>
  <c r="E2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70" i="8" a="1"/>
  <c r="E166" i="8" a="1"/>
  <c r="E89" i="8" a="1"/>
  <c r="E80" i="8" a="1"/>
  <c r="E141" i="8" a="1"/>
  <c r="E106" i="8" a="1"/>
  <c r="E196" i="8" a="1"/>
  <c r="E25" i="8" a="1"/>
  <c r="E152" i="8" a="1"/>
  <c r="E14" i="8" a="1"/>
  <c r="E73" i="8" a="1"/>
  <c r="E11" i="8" a="1"/>
  <c r="E110" i="8" a="1"/>
  <c r="E78" i="8" a="1"/>
  <c r="E195" i="8" a="1"/>
  <c r="E96" i="8" a="1"/>
  <c r="E186" i="8" a="1"/>
  <c r="E67" i="8" a="1"/>
  <c r="E124" i="8" a="1"/>
  <c r="E100" i="8" a="1"/>
  <c r="E120" i="8" a="1"/>
  <c r="E83" i="8" a="1"/>
  <c r="E148" i="8" a="1"/>
  <c r="E188" i="8" a="1"/>
  <c r="E90" i="8" a="1"/>
  <c r="E13" i="8" a="1"/>
  <c r="E76" i="8" a="1"/>
  <c r="E127" i="8" a="1"/>
  <c r="E52" i="8" a="1"/>
  <c r="E191" i="8" a="1"/>
  <c r="E98" i="8" a="1"/>
  <c r="E37" i="8" a="1"/>
  <c r="E42" i="8" a="1"/>
  <c r="E180" i="8" a="1"/>
  <c r="E136" i="8" a="1"/>
  <c r="E192" i="8" a="1"/>
  <c r="E8" i="8" a="1"/>
  <c r="E140" i="8" a="1"/>
  <c r="E142" i="8" a="1"/>
  <c r="E109" i="8" a="1"/>
  <c r="E111" i="8" a="1"/>
  <c r="E139" i="8" a="1"/>
  <c r="E32" i="8" a="1"/>
  <c r="E36" i="8" a="1"/>
  <c r="E62" i="8" a="1"/>
  <c r="E43" i="8" a="1"/>
  <c r="E104" i="8" a="1"/>
  <c r="E187" i="8" a="1"/>
  <c r="E85" i="8" a="1"/>
  <c r="E128" i="8" a="1"/>
  <c r="E20" i="8" a="1"/>
  <c r="E202" i="8" a="1"/>
  <c r="E24" i="8" a="1"/>
  <c r="E97" i="8" a="1"/>
  <c r="E121" i="8" a="1"/>
  <c r="E41" i="8" a="1"/>
  <c r="E55" i="8" a="1"/>
  <c r="E79" i="8" a="1"/>
  <c r="E129" i="8" a="1"/>
  <c r="E182" i="8" a="1"/>
  <c r="E38" i="8" a="1"/>
  <c r="E170" i="8" a="1"/>
  <c r="E183" i="8" a="1"/>
  <c r="E102" i="8" a="1"/>
  <c r="E161" i="8" a="1"/>
  <c r="E158" i="8" a="1"/>
  <c r="E153" i="8" a="1"/>
  <c r="E17" i="8" a="1"/>
  <c r="E176" i="8" a="1"/>
  <c r="E197" i="8" a="1"/>
  <c r="E47" i="8" a="1"/>
  <c r="E64" i="8" a="1"/>
  <c r="E144" i="8" a="1"/>
  <c r="E105" i="8" a="1"/>
  <c r="E10" i="8" a="1"/>
  <c r="E51" i="8" a="1"/>
  <c r="E198" i="8" a="1"/>
  <c r="E40" i="8" a="1"/>
  <c r="E118" i="8" a="1"/>
  <c r="E33" i="8" a="1"/>
  <c r="E49" i="8" a="1"/>
  <c r="E59" i="8" a="1"/>
  <c r="E60" i="8" a="1"/>
  <c r="E46" i="8" a="1"/>
  <c r="E201" i="8" a="1"/>
  <c r="E50" i="8" a="1"/>
  <c r="E194" i="8" a="1"/>
  <c r="E115" i="8" a="1"/>
  <c r="E203" i="8" a="1"/>
  <c r="E69" i="8" a="1"/>
  <c r="E57" i="8" a="1"/>
  <c r="E28" i="8" a="1"/>
  <c r="E16" i="8" a="1"/>
  <c r="E163" i="8" a="1"/>
  <c r="E130" i="8" a="1"/>
  <c r="E108" i="8" a="1"/>
  <c r="E185" i="8" a="1"/>
  <c r="E39" i="8" a="1"/>
  <c r="E15" i="8" a="1"/>
  <c r="E131" i="8" a="1"/>
  <c r="E122" i="8" a="1"/>
  <c r="E173"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<sst xmlns="http://schemas.openxmlformats.org/spreadsheetml/2006/main" count="44005" uniqueCount="14926">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</sst>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55rTonFY+HUbz1pHkp7fs22RMShp+vWhyVkueQcToauy37Fh98AGle2OCCKBsiH0+UVPaCUU25cZVdzcoPlRAg==" saltValue="eLV8S4JE4LQmgqZsd0XOhg=="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60" zoomScaleNormal="60" workbookViewId="0">
      <selection activeCell="AC34" sqref="AC34:AC38"/>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1" t="str">
        <f>IF(ISBLANK(OrgNameSelection),"",OrgNameSelection)</f>
        <v>WALSALL HEALTHCARE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42241.33</v>
      </c>
      <c r="J15" s="53">
        <f ca="1">SUM(INDIRECT("J16:J215"))</f>
        <v>40381.083333333328</v>
      </c>
      <c r="K15" s="53">
        <f ca="1">SUM(INDIRECT("K16:K215"))</f>
        <v>28712.7</v>
      </c>
      <c r="L15" s="53">
        <f ca="1">SUM(INDIRECT("L16:L215"))</f>
        <v>27717.033333333333</v>
      </c>
      <c r="M15" s="53">
        <f ca="1">SUM(INDIRECT("M16:M215"))</f>
        <v>1466.9166666666667</v>
      </c>
      <c r="N15" s="53">
        <f ca="1">SUM(INDIRECT("N16:N215"))</f>
        <v>1466.9166666666667</v>
      </c>
      <c r="O15" s="53">
        <f ca="1">SUM(INDIRECT("O16:O215"))</f>
        <v>482.75</v>
      </c>
      <c r="P15" s="53">
        <f ca="1">SUM(INDIRECT("P16:P215"))</f>
        <v>482.75</v>
      </c>
      <c r="Q15" s="53">
        <f ca="1">SUM(INDIRECT("Q16:Q215"))</f>
        <v>33774.75</v>
      </c>
      <c r="R15" s="53">
        <f ca="1">SUM(INDIRECT("R16:R215"))</f>
        <v>32810.466666666667</v>
      </c>
      <c r="S15" s="53">
        <f ca="1">SUM(INDIRECT("S16:S215"))</f>
        <v>23688.379999999997</v>
      </c>
      <c r="T15" s="53">
        <f ca="1">SUM(INDIRECT("T16:T215"))</f>
        <v>23269.966666666664</v>
      </c>
      <c r="U15" s="53">
        <f ca="1">SUM(INDIRECT("U16:U215"))</f>
        <v>343.5</v>
      </c>
      <c r="V15" s="53">
        <f ca="1">SUM(INDIRECT("V16:V215"))</f>
        <v>343.5</v>
      </c>
      <c r="W15" s="53">
        <f ca="1">SUM(INDIRECT("W16:W215"))</f>
        <v>187</v>
      </c>
      <c r="X15" s="53">
        <f ca="1">SUM(INDIRECT("X16:X215"))</f>
        <v>187</v>
      </c>
      <c r="Y15" s="53">
        <f ca="1">SUM(INDIRECT("Y16:Y215"))</f>
        <v>0</v>
      </c>
      <c r="Z15" s="53">
        <f ca="1">SUM(INDIRECT("Z16:Z215"))</f>
        <v>0</v>
      </c>
      <c r="AA15" s="53">
        <f ca="1">SUM(INDIRECT("AA16:AA215"))</f>
        <v>0</v>
      </c>
      <c r="AB15" s="53">
        <f ca="1">SUM(INDIRECT("AB16:AB215"))</f>
        <v>0</v>
      </c>
      <c r="AC15" s="53">
        <f ca="1">SUM(INDIRECT("AC16:AC215"))</f>
        <v>16220</v>
      </c>
      <c r="AD15" s="26">
        <f t="shared" ref="AD15" ca="1" si="0">IFERROR(IF(INDIRECT("$AC" &amp;ROW()) ="","",SUM(INDIRECT("J" &amp;ROW()),INDIRECT("R" &amp; ROW()))/INDIRECT("$AC" &amp;ROW())),"-")</f>
        <v>4.512426017262638</v>
      </c>
      <c r="AE15" s="26">
        <f t="shared" ref="AE15" ca="1" si="1">IFERROR(IF(INDIRECT("$AC"&amp;ROW())="","",SUM(INDIRECT("L"&amp;ROW()),INDIRECT("T"&amp;ROW()))/INDIRECT("$AC"&amp;ROW())),"-")</f>
        <v>3.1434648581997533</v>
      </c>
      <c r="AF15" s="26">
        <f t="shared" ref="AF15" ca="1" si="2">IFERROR(IF(INDIRECT("$AC" &amp;ROW())="","",SUM(INDIRECT("N" &amp;ROW()),INDIRECT("V" &amp;ROW()))/INDIRECT("$AC" &amp;ROW())),"-")</f>
        <v>0.11161631730374025</v>
      </c>
      <c r="AG15" s="26">
        <f t="shared" ref="AG15" ca="1" si="3">IFERROR(IF(INDIRECT("$AC" &amp;ROW())="","",SUM(INDIRECT("P" &amp;ROW()),INDIRECT("X" &amp;ROW()))/INDIRECT("$AC" &amp;ROW())),"-")</f>
        <v>4.1291615289765722E-2</v>
      </c>
      <c r="AH15" s="26">
        <f ca="1">IFERROR(IF(INDIRECT("$AC" &amp;ROW())="","",INDIRECT("Z" &amp;ROW())/INDIRECT("$AC" &amp;ROW())),"-")</f>
        <v>0</v>
      </c>
      <c r="AI15" s="26">
        <f ca="1">IFERROR(IF(INDIRECT("$AC" &amp;ROW())="","",INDIRECT("AB" &amp;ROW())/INDIRECT("$AC" &amp;ROW())),"-")</f>
        <v>0</v>
      </c>
      <c r="AJ15" s="26">
        <f ca="1">IFERROR(IF(AC15="","",SUM(J15,L15,N15,P15,R15,T15,V15,X15,Z15,AB15)/AC15),"-")</f>
        <v>7.8087988080558972</v>
      </c>
      <c r="AK15" s="28">
        <f ca="1">IFERROR(IF(INDIRECT("I" &amp;ROW())="","",INDIRECT("J" &amp;ROW())/INDIRECT("I" &amp;ROW())),"-")</f>
        <v>0.9559614560747336</v>
      </c>
      <c r="AL15" s="28">
        <f ca="1">IFERROR(IF(INDIRECT("K" &amp;ROW())="","",INDIRECT("L" &amp;ROW())/INDIRECT("K" &amp;ROW())),"-")</f>
        <v>0.96532312646784635</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0.9714495789507448</v>
      </c>
      <c r="AP15" s="29">
        <f t="shared" ref="AP15" ca="1" si="7">IFERROR(IF(INDIRECT("S" &amp;ROW())="","",INDIRECT("T" &amp;ROW())/INDIRECT("S" &amp;ROW())),"-")</f>
        <v>0.9823367687729877</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761.75</v>
      </c>
      <c r="J16" s="3">
        <v>761.75</v>
      </c>
      <c r="K16" s="3">
        <v>703.5</v>
      </c>
      <c r="L16" s="3">
        <v>703.5</v>
      </c>
      <c r="M16" s="3"/>
      <c r="N16" s="3"/>
      <c r="O16" s="3">
        <v>46</v>
      </c>
      <c r="P16" s="3">
        <v>46</v>
      </c>
      <c r="Q16" s="3">
        <v>917.75</v>
      </c>
      <c r="R16" s="3">
        <v>917.75</v>
      </c>
      <c r="S16" s="3">
        <v>705</v>
      </c>
      <c r="T16" s="3">
        <v>705</v>
      </c>
      <c r="U16" s="3"/>
      <c r="V16" s="3"/>
      <c r="W16" s="3"/>
      <c r="X16" s="3"/>
      <c r="Y16" s="3"/>
      <c r="Z16" s="3"/>
      <c r="AA16" s="3"/>
      <c r="AB16" s="3"/>
      <c r="AC16" s="3">
        <v>283</v>
      </c>
      <c r="AD16" s="4">
        <f ca="1">IF(A16="","",IFERROR((VLOOKUP(A16,A16:AC216,10,0)+VLOOKUP(A16,A16:AC216,18,0))/VLOOKUP(A16,A16:AC216,29,0),"-"))</f>
        <v>5.9346289752650181</v>
      </c>
      <c r="AE16" s="4">
        <f ca="1">IF(A16="","",IFERROR((VLOOKUP(A16,A16:AC216,12,0)+VLOOKUP(A16,A16:AC216,20,0))/VLOOKUP(A16,A16:AC216,29,0),"-"))</f>
        <v>4.9770318021201412</v>
      </c>
      <c r="AF16" s="4">
        <f ca="1">IF(A16="","",IFERROR((VLOOKUP(A16,A16:AC216,14,0)+VLOOKUP(A16,A16:AC216,22,0))/VLOOKUP(A16,A16:AC216,29,0),"-"))</f>
        <v>0</v>
      </c>
      <c r="AG16" s="4">
        <f ca="1">IF(A16="","",IFERROR((VLOOKUP(A16,A16:AC216,16,0)+VLOOKUP(A16,A16:AC216,24,0))/VLOOKUP(A16,A16:AC216,29,0),"-"))</f>
        <v>0.16254416961130741</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11.074204946996467</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2070</v>
      </c>
      <c r="J17" s="1">
        <v>1895</v>
      </c>
      <c r="K17" s="1">
        <v>1786.5</v>
      </c>
      <c r="L17" s="1">
        <v>1786.5</v>
      </c>
      <c r="M17" s="1">
        <v>80.5</v>
      </c>
      <c r="N17" s="1">
        <v>80.5</v>
      </c>
      <c r="O17" s="1"/>
      <c r="P17" s="1"/>
      <c r="Q17" s="5">
        <v>1380</v>
      </c>
      <c r="R17" s="5">
        <v>1368.5</v>
      </c>
      <c r="S17" s="6">
        <v>1403</v>
      </c>
      <c r="T17" s="5">
        <v>1403</v>
      </c>
      <c r="U17" s="5"/>
      <c r="V17" s="6"/>
      <c r="W17" s="6"/>
      <c r="X17" s="6"/>
      <c r="Y17" s="6"/>
      <c r="Z17" s="6"/>
      <c r="AA17" s="6"/>
      <c r="AB17" s="6"/>
      <c r="AC17" s="6">
        <v>1031</v>
      </c>
      <c r="AD17" s="4">
        <f t="shared" ref="AD17:AD80" ca="1" si="13">IF(A17="","",IFERROR((VLOOKUP(A17,A17:AC217,10,0)+VLOOKUP(A17,A17:AC217,18,0))/VLOOKUP(A17,A17:AC217,29,0),"-"))</f>
        <v>3.1653734238603297</v>
      </c>
      <c r="AE17" s="4">
        <f t="shared" ref="AE17:AE80" ca="1" si="14">IF(A17="","",IFERROR((VLOOKUP(A17,A17:AC217,12,0)+VLOOKUP(A17,A17:AC217,20,0))/VLOOKUP(A17,A17:AC217,29,0),"-"))</f>
        <v>3.0935984481086325</v>
      </c>
      <c r="AF17" s="4">
        <f t="shared" ref="AF17:AF80" ca="1" si="15">IF(A17="","",IFERROR((VLOOKUP(A17,A17:AC217,14,0)+VLOOKUP(A17,A17:AC217,22,0))/VLOOKUP(A17,A17:AC217,29,0),"-"))</f>
        <v>7.807953443258972E-2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6.3370514064015522</v>
      </c>
      <c r="AK17" s="27">
        <f t="shared" ref="AK17:AK80" ca="1" si="20">IF(A17="","",IFERROR(VLOOKUP(A17,A17:AC217,10,0)/VLOOKUP(A17,A17:AC217,9,0),"-"))</f>
        <v>0.91545893719806759</v>
      </c>
      <c r="AL17" s="27">
        <f t="shared" ref="AL17:AL80" ca="1" si="21">IF(A17="","",IFERROR(VLOOKUP(A17,A17:AC217,12,0)/VLOOKUP(A17,A17:AC217,11,0),"-"))</f>
        <v>1</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0.9916666666666667</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5" x14ac:dyDescent="0.35">
      <c r="A18" t="str" cm="1">
        <f t="array" aca="1" ref="A18" ca="1">INDIRECT("D" &amp; ROW())&amp;INDIRECT("F" &amp; ROW())</f>
        <v>RBK02Ward 02</v>
      </c>
      <c r="D18" s="55" t="str">
        <f t="shared" si="12"/>
        <v>RBK02</v>
      </c>
      <c r="E18" s="71" t="s">
        <v>997</v>
      </c>
      <c r="F18" s="25" t="s">
        <v>8362</v>
      </c>
      <c r="G18" s="2" t="s">
        <v>14174</v>
      </c>
      <c r="H18" s="57" t="s">
        <v>14333</v>
      </c>
      <c r="I18" s="3">
        <v>2070</v>
      </c>
      <c r="J18" s="5">
        <v>1918</v>
      </c>
      <c r="K18" s="5">
        <v>1644.5</v>
      </c>
      <c r="L18" s="5">
        <v>1519.5</v>
      </c>
      <c r="M18" s="5">
        <v>254.5</v>
      </c>
      <c r="N18" s="5">
        <v>254.5</v>
      </c>
      <c r="O18" s="5">
        <v>151.5</v>
      </c>
      <c r="P18" s="5">
        <v>151.5</v>
      </c>
      <c r="Q18" s="5">
        <v>1380</v>
      </c>
      <c r="R18" s="5">
        <v>1345.5</v>
      </c>
      <c r="S18" s="6">
        <v>1345.5</v>
      </c>
      <c r="T18" s="5">
        <v>1345.5</v>
      </c>
      <c r="U18" s="5"/>
      <c r="V18" s="6"/>
      <c r="W18" s="6"/>
      <c r="X18" s="6"/>
      <c r="Y18" s="6"/>
      <c r="Z18" s="6"/>
      <c r="AA18" s="6"/>
      <c r="AB18" s="6"/>
      <c r="AC18" s="6">
        <v>962</v>
      </c>
      <c r="AD18" s="4">
        <f t="shared" ca="1" si="13"/>
        <v>3.3924116424116426</v>
      </c>
      <c r="AE18" s="4">
        <f t="shared" ca="1" si="14"/>
        <v>2.9781704781704783</v>
      </c>
      <c r="AF18" s="4">
        <f t="shared" ca="1" si="15"/>
        <v>0.26455301455301455</v>
      </c>
      <c r="AG18" s="4">
        <f t="shared" ca="1" si="16"/>
        <v>0.15748440748440748</v>
      </c>
      <c r="AH18" s="4">
        <f t="shared" ca="1" si="17"/>
        <v>0</v>
      </c>
      <c r="AI18" s="4">
        <f t="shared" ca="1" si="18"/>
        <v>0</v>
      </c>
      <c r="AJ18" s="4">
        <f t="shared" ca="1" si="19"/>
        <v>6.7926195426195424</v>
      </c>
      <c r="AK18" s="27">
        <f t="shared" ca="1" si="20"/>
        <v>0.92657004830917877</v>
      </c>
      <c r="AL18" s="27">
        <f t="shared" ca="1" si="21"/>
        <v>0.92398905442383705</v>
      </c>
      <c r="AM18" s="27">
        <f t="shared" ca="1" si="22"/>
        <v>1</v>
      </c>
      <c r="AN18" s="27">
        <f t="shared" ca="1" si="23"/>
        <v>1</v>
      </c>
      <c r="AO18" s="27">
        <f t="shared" ca="1" si="24"/>
        <v>0.97499999999999998</v>
      </c>
      <c r="AP18" s="27">
        <f t="shared" ca="1" si="25"/>
        <v>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1829</v>
      </c>
      <c r="J19" s="5">
        <v>1797</v>
      </c>
      <c r="K19" s="5">
        <v>1913.75</v>
      </c>
      <c r="L19" s="5">
        <v>1913.75</v>
      </c>
      <c r="M19" s="5"/>
      <c r="N19" s="5"/>
      <c r="O19" s="5"/>
      <c r="P19" s="5"/>
      <c r="Q19" s="5">
        <v>1380</v>
      </c>
      <c r="R19" s="5">
        <v>1368.5</v>
      </c>
      <c r="S19" s="6">
        <v>1299</v>
      </c>
      <c r="T19" s="5">
        <v>1299</v>
      </c>
      <c r="U19" s="5"/>
      <c r="V19" s="6"/>
      <c r="W19" s="6"/>
      <c r="X19" s="6"/>
      <c r="Y19" s="6"/>
      <c r="Z19" s="6"/>
      <c r="AA19" s="6"/>
      <c r="AB19" s="6"/>
      <c r="AC19" s="6">
        <v>962</v>
      </c>
      <c r="AD19" s="4">
        <f t="shared" ca="1" si="13"/>
        <v>3.2905405405405403</v>
      </c>
      <c r="AE19" s="4">
        <f t="shared" ca="1" si="14"/>
        <v>3.3396569646569647</v>
      </c>
      <c r="AF19" s="4">
        <f t="shared" ca="1" si="15"/>
        <v>0</v>
      </c>
      <c r="AG19" s="4">
        <f t="shared" ca="1" si="16"/>
        <v>0</v>
      </c>
      <c r="AH19" s="4">
        <f t="shared" ca="1" si="17"/>
        <v>0</v>
      </c>
      <c r="AI19" s="4">
        <f t="shared" ca="1" si="18"/>
        <v>0</v>
      </c>
      <c r="AJ19" s="4">
        <f t="shared" ca="1" si="19"/>
        <v>6.6301975051975051</v>
      </c>
      <c r="AK19" s="27">
        <f t="shared" ca="1" si="20"/>
        <v>0.98250410060142157</v>
      </c>
      <c r="AL19" s="27">
        <f t="shared" ca="1" si="21"/>
        <v>1</v>
      </c>
      <c r="AM19" s="27" t="str">
        <f t="shared" ca="1" si="22"/>
        <v>-</v>
      </c>
      <c r="AN19" s="27" t="str">
        <f t="shared" ca="1" si="23"/>
        <v>-</v>
      </c>
      <c r="AO19" s="27">
        <f t="shared" ca="1" si="24"/>
        <v>0.9916666666666667</v>
      </c>
      <c r="AP19" s="27">
        <f t="shared" ca="1" si="25"/>
        <v>1</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2070</v>
      </c>
      <c r="J20" s="5">
        <v>1990.5</v>
      </c>
      <c r="K20" s="5">
        <v>1801</v>
      </c>
      <c r="L20" s="5">
        <v>1801</v>
      </c>
      <c r="M20" s="5"/>
      <c r="N20" s="5"/>
      <c r="O20" s="5"/>
      <c r="P20" s="5"/>
      <c r="Q20" s="5">
        <v>1380</v>
      </c>
      <c r="R20" s="5">
        <v>1357</v>
      </c>
      <c r="S20" s="6">
        <v>1437.5</v>
      </c>
      <c r="T20" s="5">
        <v>1437.5</v>
      </c>
      <c r="U20" s="5"/>
      <c r="V20" s="6"/>
      <c r="W20" s="6"/>
      <c r="X20" s="6"/>
      <c r="Y20" s="6"/>
      <c r="Z20" s="6"/>
      <c r="AA20" s="6"/>
      <c r="AB20" s="6"/>
      <c r="AC20" s="6">
        <v>1005</v>
      </c>
      <c r="AD20" s="4">
        <f t="shared" ca="1" si="13"/>
        <v>3.3308457711442787</v>
      </c>
      <c r="AE20" s="4">
        <f t="shared" ca="1" si="14"/>
        <v>3.2223880597014927</v>
      </c>
      <c r="AF20" s="4">
        <f t="shared" ca="1" si="15"/>
        <v>0</v>
      </c>
      <c r="AG20" s="4">
        <f t="shared" ca="1" si="16"/>
        <v>0</v>
      </c>
      <c r="AH20" s="4">
        <f t="shared" ca="1" si="17"/>
        <v>0</v>
      </c>
      <c r="AI20" s="4">
        <f t="shared" ca="1" si="18"/>
        <v>0</v>
      </c>
      <c r="AJ20" s="4">
        <f t="shared" ca="1" si="19"/>
        <v>6.5532338308457714</v>
      </c>
      <c r="AK20" s="27">
        <f t="shared" ca="1" si="20"/>
        <v>0.96159420289855069</v>
      </c>
      <c r="AL20" s="27">
        <f t="shared" ca="1" si="21"/>
        <v>1</v>
      </c>
      <c r="AM20" s="27" t="str">
        <f t="shared" ca="1" si="22"/>
        <v>-</v>
      </c>
      <c r="AN20" s="27" t="str">
        <f t="shared" ca="1" si="23"/>
        <v>-</v>
      </c>
      <c r="AO20" s="27">
        <f t="shared" ca="1" si="24"/>
        <v>0.98333333333333328</v>
      </c>
      <c r="AP20" s="27">
        <f t="shared" ca="1" si="25"/>
        <v>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3450</v>
      </c>
      <c r="J21" s="5">
        <v>3154.5</v>
      </c>
      <c r="K21" s="5">
        <v>2159.6999999999998</v>
      </c>
      <c r="L21" s="5">
        <v>2159.6999999999998</v>
      </c>
      <c r="M21" s="5">
        <v>63.5</v>
      </c>
      <c r="N21" s="5">
        <v>63.5</v>
      </c>
      <c r="O21" s="5">
        <v>23</v>
      </c>
      <c r="P21" s="5">
        <v>23</v>
      </c>
      <c r="Q21" s="5">
        <v>3450</v>
      </c>
      <c r="R21" s="5">
        <v>3129.8833333333332</v>
      </c>
      <c r="S21" s="6">
        <v>2200.0500000000002</v>
      </c>
      <c r="T21" s="5">
        <v>2200.0500000000002</v>
      </c>
      <c r="U21" s="5"/>
      <c r="V21" s="6"/>
      <c r="W21" s="6">
        <v>59.5</v>
      </c>
      <c r="X21" s="6">
        <v>59.5</v>
      </c>
      <c r="Y21" s="6"/>
      <c r="Z21" s="6"/>
      <c r="AA21" s="6"/>
      <c r="AB21" s="6"/>
      <c r="AC21" s="6">
        <v>961</v>
      </c>
      <c r="AD21" s="4">
        <f t="shared" ca="1" si="13"/>
        <v>6.5394207422823447</v>
      </c>
      <c r="AE21" s="4">
        <f t="shared" ca="1" si="14"/>
        <v>4.536680541103018</v>
      </c>
      <c r="AF21" s="4">
        <f t="shared" ca="1" si="15"/>
        <v>6.6077003121748176E-2</v>
      </c>
      <c r="AG21" s="4">
        <f t="shared" ca="1" si="16"/>
        <v>8.5848074921956299E-2</v>
      </c>
      <c r="AH21" s="4">
        <f t="shared" ca="1" si="17"/>
        <v>0</v>
      </c>
      <c r="AI21" s="4">
        <f t="shared" ca="1" si="18"/>
        <v>0</v>
      </c>
      <c r="AJ21" s="4">
        <f t="shared" ca="1" si="19"/>
        <v>11.228026361429064</v>
      </c>
      <c r="AK21" s="27">
        <f t="shared" ca="1" si="20"/>
        <v>0.91434782608695653</v>
      </c>
      <c r="AL21" s="27">
        <f t="shared" ca="1" si="21"/>
        <v>1</v>
      </c>
      <c r="AM21" s="27">
        <f t="shared" ca="1" si="22"/>
        <v>1</v>
      </c>
      <c r="AN21" s="27">
        <f t="shared" ca="1" si="23"/>
        <v>1</v>
      </c>
      <c r="AO21" s="27">
        <f t="shared" ca="1" si="24"/>
        <v>0.90721256038647335</v>
      </c>
      <c r="AP21" s="27">
        <f t="shared" ca="1" si="25"/>
        <v>1</v>
      </c>
      <c r="AQ21" s="27" t="str">
        <f t="shared" ca="1" si="26"/>
        <v>-</v>
      </c>
      <c r="AR21" s="27">
        <f t="shared" ca="1" si="27"/>
        <v>1</v>
      </c>
      <c r="AS21" s="27" t="str">
        <f t="shared" ca="1" si="28"/>
        <v>-</v>
      </c>
      <c r="AT21" s="27" t="str">
        <f t="shared" ca="1" si="29"/>
        <v>-</v>
      </c>
    </row>
    <row r="22" spans="1:46" ht="43.5" x14ac:dyDescent="0.35">
      <c r="A22" t="str" cm="1">
        <f t="array" aca="1" ref="A22" ca="1">INDIRECT("D" &amp; ROW())&amp;INDIRECT("F" &amp; ROW())</f>
        <v>RBK02Ward 05WW</v>
      </c>
      <c r="D22" s="55" t="str">
        <f t="shared" si="12"/>
        <v>RBK02</v>
      </c>
      <c r="E22" s="74" t="s">
        <v>997</v>
      </c>
      <c r="F22" s="25" t="s">
        <v>14925</v>
      </c>
      <c r="G22" s="2" t="s">
        <v>14284</v>
      </c>
      <c r="H22" s="57"/>
      <c r="I22" s="3">
        <v>1424.25</v>
      </c>
      <c r="J22" s="5">
        <v>1424.25</v>
      </c>
      <c r="K22" s="5">
        <v>1035</v>
      </c>
      <c r="L22" s="5">
        <v>946</v>
      </c>
      <c r="M22" s="5">
        <v>45.5</v>
      </c>
      <c r="N22" s="5">
        <v>45.5</v>
      </c>
      <c r="O22" s="5"/>
      <c r="P22" s="5"/>
      <c r="Q22" s="5">
        <v>1104</v>
      </c>
      <c r="R22" s="5">
        <v>1104</v>
      </c>
      <c r="S22" s="6">
        <v>1081</v>
      </c>
      <c r="T22" s="5">
        <v>1081</v>
      </c>
      <c r="U22" s="5"/>
      <c r="V22" s="6"/>
      <c r="W22" s="6"/>
      <c r="X22" s="6"/>
      <c r="Y22" s="6"/>
      <c r="Z22" s="6"/>
      <c r="AA22" s="6"/>
      <c r="AB22" s="6"/>
      <c r="AC22" s="6">
        <v>621</v>
      </c>
      <c r="AD22" s="4">
        <f t="shared" ca="1" si="13"/>
        <v>4.0712560386473431</v>
      </c>
      <c r="AE22" s="4">
        <f t="shared" ca="1" si="14"/>
        <v>3.2640901771336552</v>
      </c>
      <c r="AF22" s="4">
        <f t="shared" ca="1" si="15"/>
        <v>7.3268921095008058E-2</v>
      </c>
      <c r="AG22" s="4">
        <f t="shared" ca="1" si="16"/>
        <v>0</v>
      </c>
      <c r="AH22" s="4">
        <f t="shared" ca="1" si="17"/>
        <v>0</v>
      </c>
      <c r="AI22" s="4">
        <f t="shared" ca="1" si="18"/>
        <v>0</v>
      </c>
      <c r="AJ22" s="4">
        <f t="shared" ca="1" si="19"/>
        <v>7.4086151368760067</v>
      </c>
      <c r="AK22" s="27">
        <f t="shared" ca="1" si="20"/>
        <v>1</v>
      </c>
      <c r="AL22" s="27">
        <f t="shared" ca="1" si="21"/>
        <v>0.91400966183574883</v>
      </c>
      <c r="AM22" s="27">
        <f t="shared" ca="1" si="22"/>
        <v>1</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RBK02Ward 07</v>
      </c>
      <c r="D23" s="55" t="str">
        <f t="shared" si="12"/>
        <v>RBK02</v>
      </c>
      <c r="E23" s="74" t="s">
        <v>997</v>
      </c>
      <c r="F23" s="25" t="s">
        <v>8366</v>
      </c>
      <c r="G23" s="2" t="s">
        <v>14272</v>
      </c>
      <c r="H23" s="57"/>
      <c r="I23" s="3">
        <v>1725</v>
      </c>
      <c r="J23" s="5">
        <v>1582</v>
      </c>
      <c r="K23" s="5">
        <v>1035</v>
      </c>
      <c r="L23" s="5">
        <v>980</v>
      </c>
      <c r="M23" s="5"/>
      <c r="N23" s="5"/>
      <c r="O23" s="5"/>
      <c r="P23" s="5"/>
      <c r="Q23" s="5">
        <v>1035.5</v>
      </c>
      <c r="R23" s="5">
        <v>1035.5</v>
      </c>
      <c r="S23" s="6">
        <v>714</v>
      </c>
      <c r="T23" s="5">
        <v>714</v>
      </c>
      <c r="U23" s="5"/>
      <c r="V23" s="6"/>
      <c r="W23" s="6"/>
      <c r="X23" s="6"/>
      <c r="Y23" s="6"/>
      <c r="Z23" s="6"/>
      <c r="AA23" s="6"/>
      <c r="AB23" s="6"/>
      <c r="AC23" s="6">
        <v>697</v>
      </c>
      <c r="AD23" s="4">
        <f t="shared" ca="1" si="13"/>
        <v>3.7553802008608321</v>
      </c>
      <c r="AE23" s="4">
        <f t="shared" ca="1" si="14"/>
        <v>2.4304160688665708</v>
      </c>
      <c r="AF23" s="4">
        <f t="shared" ca="1" si="15"/>
        <v>0</v>
      </c>
      <c r="AG23" s="4">
        <f t="shared" ca="1" si="16"/>
        <v>0</v>
      </c>
      <c r="AH23" s="4">
        <f t="shared" ca="1" si="17"/>
        <v>0</v>
      </c>
      <c r="AI23" s="4">
        <f t="shared" ca="1" si="18"/>
        <v>0</v>
      </c>
      <c r="AJ23" s="4">
        <f t="shared" ca="1" si="19"/>
        <v>6.1857962697274029</v>
      </c>
      <c r="AK23" s="27">
        <f t="shared" ca="1" si="20"/>
        <v>0.9171014492753623</v>
      </c>
      <c r="AL23" s="27">
        <f t="shared" ca="1" si="21"/>
        <v>0.9468599033816425</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RBK02Ward 10</v>
      </c>
      <c r="D24" s="55" t="str">
        <f t="shared" si="12"/>
        <v>RBK02</v>
      </c>
      <c r="E24" s="74" t="s">
        <v>997</v>
      </c>
      <c r="F24" s="25" t="s">
        <v>8368</v>
      </c>
      <c r="G24" s="2" t="s">
        <v>14186</v>
      </c>
      <c r="H24" s="57"/>
      <c r="I24" s="3">
        <v>1725</v>
      </c>
      <c r="J24" s="5">
        <v>1608.5</v>
      </c>
      <c r="K24" s="5">
        <v>1852.5</v>
      </c>
      <c r="L24" s="5">
        <v>1852.5</v>
      </c>
      <c r="M24" s="5">
        <v>201.5</v>
      </c>
      <c r="N24" s="5">
        <v>201.5</v>
      </c>
      <c r="O24" s="5"/>
      <c r="P24" s="5"/>
      <c r="Q24" s="5">
        <v>1035</v>
      </c>
      <c r="R24" s="5">
        <v>1035</v>
      </c>
      <c r="S24" s="6">
        <v>1633</v>
      </c>
      <c r="T24" s="5">
        <v>1633</v>
      </c>
      <c r="U24" s="5"/>
      <c r="V24" s="6"/>
      <c r="W24" s="6"/>
      <c r="X24" s="6"/>
      <c r="Y24" s="6"/>
      <c r="Z24" s="6"/>
      <c r="AA24" s="6"/>
      <c r="AB24" s="6"/>
      <c r="AC24" s="6">
        <v>804</v>
      </c>
      <c r="AD24" s="4">
        <f t="shared" ca="1" si="13"/>
        <v>3.2879353233830844</v>
      </c>
      <c r="AE24" s="4">
        <f t="shared" ca="1" si="14"/>
        <v>4.3351990049751246</v>
      </c>
      <c r="AF24" s="4">
        <f t="shared" ca="1" si="15"/>
        <v>0.25062189054726369</v>
      </c>
      <c r="AG24" s="4">
        <f t="shared" ca="1" si="16"/>
        <v>0</v>
      </c>
      <c r="AH24" s="4">
        <f t="shared" ca="1" si="17"/>
        <v>0</v>
      </c>
      <c r="AI24" s="4">
        <f t="shared" ca="1" si="18"/>
        <v>0</v>
      </c>
      <c r="AJ24" s="4">
        <f t="shared" ca="1" si="19"/>
        <v>7.8737562189054726</v>
      </c>
      <c r="AK24" s="27">
        <f t="shared" ca="1" si="20"/>
        <v>0.932463768115942</v>
      </c>
      <c r="AL24" s="27">
        <f t="shared" ca="1" si="21"/>
        <v>1</v>
      </c>
      <c r="AM24" s="27">
        <f t="shared" ca="1" si="22"/>
        <v>1</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RBK02Ward 09</v>
      </c>
      <c r="D25" s="55" t="str">
        <f t="shared" si="12"/>
        <v>RBK02</v>
      </c>
      <c r="E25" s="74" t="s">
        <v>997</v>
      </c>
      <c r="F25" s="25" t="s">
        <v>8367</v>
      </c>
      <c r="G25" s="2" t="s">
        <v>14174</v>
      </c>
      <c r="H25" s="57"/>
      <c r="I25" s="3">
        <v>1180.75</v>
      </c>
      <c r="J25" s="5">
        <v>1180.75</v>
      </c>
      <c r="K25" s="5">
        <v>950</v>
      </c>
      <c r="L25" s="5">
        <v>950</v>
      </c>
      <c r="M25" s="5"/>
      <c r="N25" s="5"/>
      <c r="O25" s="5"/>
      <c r="P25" s="5"/>
      <c r="Q25" s="5">
        <v>1012</v>
      </c>
      <c r="R25" s="5">
        <v>1012</v>
      </c>
      <c r="S25" s="6">
        <v>632.5</v>
      </c>
      <c r="T25" s="5">
        <v>632.5</v>
      </c>
      <c r="U25" s="5"/>
      <c r="V25" s="6"/>
      <c r="W25" s="6"/>
      <c r="X25" s="6"/>
      <c r="Y25" s="6"/>
      <c r="Z25" s="6"/>
      <c r="AA25" s="6"/>
      <c r="AB25" s="6"/>
      <c r="AC25" s="6">
        <v>546</v>
      </c>
      <c r="AD25" s="4">
        <f t="shared" ca="1" si="13"/>
        <v>4.0160256410256414</v>
      </c>
      <c r="AE25" s="4">
        <f t="shared" ca="1" si="14"/>
        <v>2.8983516483516483</v>
      </c>
      <c r="AF25" s="4">
        <f t="shared" ca="1" si="15"/>
        <v>0</v>
      </c>
      <c r="AG25" s="4">
        <f t="shared" ca="1" si="16"/>
        <v>0</v>
      </c>
      <c r="AH25" s="4">
        <f t="shared" ca="1" si="17"/>
        <v>0</v>
      </c>
      <c r="AI25" s="4">
        <f t="shared" ca="1" si="18"/>
        <v>0</v>
      </c>
      <c r="AJ25" s="4">
        <f t="shared" ca="1" si="19"/>
        <v>6.9143772893772892</v>
      </c>
      <c r="AK25" s="27">
        <f t="shared" ca="1" si="20"/>
        <v>1</v>
      </c>
      <c r="AL25" s="27">
        <f t="shared" ca="1" si="21"/>
        <v>1</v>
      </c>
      <c r="AM25" s="27" t="str">
        <f t="shared" ca="1" si="22"/>
        <v>-</v>
      </c>
      <c r="AN25" s="27" t="str">
        <f t="shared" ca="1" si="23"/>
        <v>-</v>
      </c>
      <c r="AO25" s="27">
        <f t="shared" ca="1" si="24"/>
        <v>1</v>
      </c>
      <c r="AP25" s="27">
        <f t="shared" ca="1" si="25"/>
        <v>1</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RBK02Ward 11</v>
      </c>
      <c r="D26" s="55" t="str">
        <f t="shared" si="12"/>
        <v>RBK02</v>
      </c>
      <c r="E26" s="74" t="s">
        <v>997</v>
      </c>
      <c r="F26" s="25" t="s">
        <v>8753</v>
      </c>
      <c r="G26" s="2" t="s">
        <v>14174</v>
      </c>
      <c r="H26" s="57"/>
      <c r="I26" s="3">
        <v>1385.25</v>
      </c>
      <c r="J26" s="5">
        <v>1385.25</v>
      </c>
      <c r="K26" s="5">
        <v>1509.5</v>
      </c>
      <c r="L26" s="5">
        <v>1509.5</v>
      </c>
      <c r="M26" s="5">
        <v>88</v>
      </c>
      <c r="N26" s="5">
        <v>88</v>
      </c>
      <c r="O26" s="5">
        <v>5.75</v>
      </c>
      <c r="P26" s="5">
        <v>5.75</v>
      </c>
      <c r="Q26" s="5">
        <v>1047.5</v>
      </c>
      <c r="R26" s="5">
        <v>1047.5</v>
      </c>
      <c r="S26" s="6">
        <v>745.5</v>
      </c>
      <c r="T26" s="5">
        <v>745.5</v>
      </c>
      <c r="U26" s="5"/>
      <c r="V26" s="6"/>
      <c r="W26" s="6"/>
      <c r="X26" s="6"/>
      <c r="Y26" s="6"/>
      <c r="Z26" s="6"/>
      <c r="AA26" s="6"/>
      <c r="AB26" s="6"/>
      <c r="AC26" s="6">
        <v>761</v>
      </c>
      <c r="AD26" s="4">
        <f t="shared" ca="1" si="13"/>
        <v>3.1967805519053876</v>
      </c>
      <c r="AE26" s="4">
        <f t="shared" ca="1" si="14"/>
        <v>2.9632063074901445</v>
      </c>
      <c r="AF26" s="4">
        <f t="shared" ca="1" si="15"/>
        <v>0.11563731931668857</v>
      </c>
      <c r="AG26" s="4">
        <f t="shared" ca="1" si="16"/>
        <v>7.5558475689881735E-3</v>
      </c>
      <c r="AH26" s="4">
        <f t="shared" ca="1" si="17"/>
        <v>0</v>
      </c>
      <c r="AI26" s="4">
        <f t="shared" ca="1" si="18"/>
        <v>0</v>
      </c>
      <c r="AJ26" s="4">
        <f t="shared" ca="1" si="19"/>
        <v>6.283180026281209</v>
      </c>
      <c r="AK26" s="27">
        <f t="shared" ca="1" si="20"/>
        <v>1</v>
      </c>
      <c r="AL26" s="27">
        <f t="shared" ca="1" si="21"/>
        <v>1</v>
      </c>
      <c r="AM26" s="27">
        <f t="shared" ca="1" si="22"/>
        <v>1</v>
      </c>
      <c r="AN26" s="27">
        <f t="shared" ca="1" si="23"/>
        <v>1</v>
      </c>
      <c r="AO26" s="27">
        <f t="shared" ca="1" si="24"/>
        <v>1</v>
      </c>
      <c r="AP26" s="27">
        <f t="shared" ca="1" si="25"/>
        <v>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RBK02Ward 12</v>
      </c>
      <c r="D27" s="55" t="str">
        <f t="shared" si="12"/>
        <v>RBK02</v>
      </c>
      <c r="E27" s="74" t="s">
        <v>997</v>
      </c>
      <c r="F27" s="25" t="s">
        <v>8754</v>
      </c>
      <c r="G27" s="2" t="s">
        <v>14174</v>
      </c>
      <c r="H27" s="57"/>
      <c r="I27" s="3">
        <v>1725</v>
      </c>
      <c r="J27" s="5">
        <v>1681</v>
      </c>
      <c r="K27" s="5">
        <v>1521</v>
      </c>
      <c r="L27" s="5">
        <v>1521</v>
      </c>
      <c r="M27" s="5">
        <v>217</v>
      </c>
      <c r="N27" s="5">
        <v>217</v>
      </c>
      <c r="O27" s="5">
        <v>23</v>
      </c>
      <c r="P27" s="5">
        <v>23</v>
      </c>
      <c r="Q27" s="5">
        <v>1380</v>
      </c>
      <c r="R27" s="5">
        <v>1347.5</v>
      </c>
      <c r="S27" s="6">
        <v>1092.5</v>
      </c>
      <c r="T27" s="5">
        <v>1092.5</v>
      </c>
      <c r="U27" s="5">
        <v>92</v>
      </c>
      <c r="V27" s="6">
        <v>92</v>
      </c>
      <c r="W27" s="6"/>
      <c r="X27" s="6"/>
      <c r="Y27" s="6"/>
      <c r="Z27" s="6"/>
      <c r="AA27" s="6"/>
      <c r="AB27" s="6"/>
      <c r="AC27" s="6">
        <v>625</v>
      </c>
      <c r="AD27" s="4">
        <f t="shared" ca="1" si="13"/>
        <v>4.8456000000000001</v>
      </c>
      <c r="AE27" s="4">
        <f t="shared" ca="1" si="14"/>
        <v>4.1816000000000004</v>
      </c>
      <c r="AF27" s="4">
        <f t="shared" ca="1" si="15"/>
        <v>0.49440000000000001</v>
      </c>
      <c r="AG27" s="4">
        <f t="shared" ca="1" si="16"/>
        <v>3.6799999999999999E-2</v>
      </c>
      <c r="AH27" s="4">
        <f t="shared" ca="1" si="17"/>
        <v>0</v>
      </c>
      <c r="AI27" s="4">
        <f t="shared" ca="1" si="18"/>
        <v>0</v>
      </c>
      <c r="AJ27" s="4">
        <f t="shared" ca="1" si="19"/>
        <v>9.5584000000000007</v>
      </c>
      <c r="AK27" s="27">
        <f t="shared" ca="1" si="20"/>
        <v>0.97449275362318843</v>
      </c>
      <c r="AL27" s="27">
        <f t="shared" ca="1" si="21"/>
        <v>1</v>
      </c>
      <c r="AM27" s="27">
        <f t="shared" ca="1" si="22"/>
        <v>1</v>
      </c>
      <c r="AN27" s="27">
        <f t="shared" ca="1" si="23"/>
        <v>1</v>
      </c>
      <c r="AO27" s="27">
        <f t="shared" ca="1" si="24"/>
        <v>0.97644927536231885</v>
      </c>
      <c r="AP27" s="27">
        <f t="shared" ca="1" si="25"/>
        <v>1</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14</v>
      </c>
      <c r="D28" s="55" t="str">
        <f t="shared" si="12"/>
        <v>RBK02</v>
      </c>
      <c r="E28" s="74" t="s">
        <v>997</v>
      </c>
      <c r="F28" s="25" t="s">
        <v>8370</v>
      </c>
      <c r="G28" s="2" t="s">
        <v>14231</v>
      </c>
      <c r="H28" s="57"/>
      <c r="I28" s="3">
        <v>2140</v>
      </c>
      <c r="J28" s="5">
        <v>2140</v>
      </c>
      <c r="K28" s="5">
        <v>1576</v>
      </c>
      <c r="L28" s="5">
        <v>1576</v>
      </c>
      <c r="M28" s="5">
        <v>17</v>
      </c>
      <c r="N28" s="5">
        <v>17</v>
      </c>
      <c r="O28" s="5"/>
      <c r="P28" s="5"/>
      <c r="Q28" s="5">
        <v>1035</v>
      </c>
      <c r="R28" s="5">
        <v>1023.5</v>
      </c>
      <c r="S28" s="6">
        <v>1138</v>
      </c>
      <c r="T28" s="5">
        <v>1138</v>
      </c>
      <c r="U28" s="5"/>
      <c r="V28" s="6"/>
      <c r="W28" s="6"/>
      <c r="X28" s="6"/>
      <c r="Y28" s="6"/>
      <c r="Z28" s="6"/>
      <c r="AA28" s="6"/>
      <c r="AB28" s="6"/>
      <c r="AC28" s="6">
        <v>865</v>
      </c>
      <c r="AD28" s="4">
        <f t="shared" ca="1" si="13"/>
        <v>3.6572254335260115</v>
      </c>
      <c r="AE28" s="4">
        <f t="shared" ca="1" si="14"/>
        <v>3.13757225433526</v>
      </c>
      <c r="AF28" s="4">
        <f t="shared" ca="1" si="15"/>
        <v>1.9653179190751446E-2</v>
      </c>
      <c r="AG28" s="4">
        <f t="shared" ca="1" si="16"/>
        <v>0</v>
      </c>
      <c r="AH28" s="4">
        <f t="shared" ca="1" si="17"/>
        <v>0</v>
      </c>
      <c r="AI28" s="4">
        <f t="shared" ca="1" si="18"/>
        <v>0</v>
      </c>
      <c r="AJ28" s="4">
        <f t="shared" ca="1" si="19"/>
        <v>6.814450867052023</v>
      </c>
      <c r="AK28" s="27">
        <f t="shared" ca="1" si="20"/>
        <v>1</v>
      </c>
      <c r="AL28" s="27">
        <f t="shared" ca="1" si="21"/>
        <v>1</v>
      </c>
      <c r="AM28" s="27">
        <f t="shared" ca="1" si="22"/>
        <v>1</v>
      </c>
      <c r="AN28" s="27" t="str">
        <f t="shared" ca="1" si="23"/>
        <v>-</v>
      </c>
      <c r="AO28" s="27">
        <f t="shared" ca="1" si="24"/>
        <v>0.98888888888888893</v>
      </c>
      <c r="AP28" s="27">
        <f t="shared" ca="1" si="25"/>
        <v>1</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RBK02Ward 15</v>
      </c>
      <c r="D29" s="55" t="str">
        <f t="shared" si="12"/>
        <v>RBK02</v>
      </c>
      <c r="E29" s="74" t="s">
        <v>997</v>
      </c>
      <c r="F29" s="25" t="s">
        <v>8371</v>
      </c>
      <c r="G29" s="2" t="s">
        <v>14237</v>
      </c>
      <c r="H29" s="57" t="s">
        <v>14231</v>
      </c>
      <c r="I29" s="3">
        <v>1736.83</v>
      </c>
      <c r="J29" s="5">
        <v>1736.8333333333333</v>
      </c>
      <c r="K29" s="5">
        <v>1414</v>
      </c>
      <c r="L29" s="5">
        <v>1414</v>
      </c>
      <c r="M29" s="5">
        <v>40.5</v>
      </c>
      <c r="N29" s="5">
        <v>40.5</v>
      </c>
      <c r="O29" s="5">
        <v>164</v>
      </c>
      <c r="P29" s="5">
        <v>164</v>
      </c>
      <c r="Q29" s="5">
        <v>1035</v>
      </c>
      <c r="R29" s="5">
        <v>1035</v>
      </c>
      <c r="S29" s="6">
        <v>1127</v>
      </c>
      <c r="T29" s="5">
        <v>1127</v>
      </c>
      <c r="U29" s="5">
        <v>23</v>
      </c>
      <c r="V29" s="6">
        <v>23</v>
      </c>
      <c r="W29" s="6">
        <v>103.5</v>
      </c>
      <c r="X29" s="6">
        <v>103.5</v>
      </c>
      <c r="Y29" s="6"/>
      <c r="Z29" s="6"/>
      <c r="AA29" s="6"/>
      <c r="AB29" s="6"/>
      <c r="AC29" s="6">
        <v>826</v>
      </c>
      <c r="AD29" s="4">
        <f t="shared" ca="1" si="13"/>
        <v>3.3557304277643256</v>
      </c>
      <c r="AE29" s="4">
        <f t="shared" ca="1" si="14"/>
        <v>3.0762711864406778</v>
      </c>
      <c r="AF29" s="4">
        <f t="shared" ca="1" si="15"/>
        <v>7.6876513317191281E-2</v>
      </c>
      <c r="AG29" s="4">
        <f t="shared" ca="1" si="16"/>
        <v>0.32384987893462469</v>
      </c>
      <c r="AH29" s="4">
        <f t="shared" ca="1" si="17"/>
        <v>0</v>
      </c>
      <c r="AI29" s="4">
        <f t="shared" ca="1" si="18"/>
        <v>0</v>
      </c>
      <c r="AJ29" s="4">
        <f t="shared" ca="1" si="19"/>
        <v>6.8327280064568194</v>
      </c>
      <c r="AK29" s="27">
        <f t="shared" ca="1" si="20"/>
        <v>1.0000019192052956</v>
      </c>
      <c r="AL29" s="27">
        <f t="shared" ca="1" si="21"/>
        <v>1</v>
      </c>
      <c r="AM29" s="27">
        <f t="shared" ca="1" si="22"/>
        <v>1</v>
      </c>
      <c r="AN29" s="27">
        <f t="shared" ca="1" si="23"/>
        <v>1</v>
      </c>
      <c r="AO29" s="27">
        <f t="shared" ca="1" si="24"/>
        <v>1</v>
      </c>
      <c r="AP29" s="27">
        <f t="shared" ca="1" si="25"/>
        <v>1</v>
      </c>
      <c r="AQ29" s="27">
        <f t="shared" ca="1" si="26"/>
        <v>1</v>
      </c>
      <c r="AR29" s="27">
        <f t="shared" ca="1" si="27"/>
        <v>1</v>
      </c>
      <c r="AS29" s="27" t="str">
        <f t="shared" ca="1" si="28"/>
        <v>-</v>
      </c>
      <c r="AT29" s="27" t="str">
        <f t="shared" ca="1" si="29"/>
        <v>-</v>
      </c>
    </row>
    <row r="30" spans="1:46" ht="43.5" x14ac:dyDescent="0.35">
      <c r="A30" t="str" cm="1">
        <f t="array" aca="1" ref="A30" ca="1">INDIRECT("D" &amp; ROW())&amp;INDIRECT("F" &amp; ROW())</f>
        <v>RBK02Ward 16</v>
      </c>
      <c r="D30" s="55" t="str">
        <f t="shared" si="12"/>
        <v>RBK02</v>
      </c>
      <c r="E30" s="74" t="s">
        <v>997</v>
      </c>
      <c r="F30" s="25" t="s">
        <v>8372</v>
      </c>
      <c r="G30" s="2" t="s">
        <v>14234</v>
      </c>
      <c r="H30" s="57" t="s">
        <v>14231</v>
      </c>
      <c r="I30" s="3">
        <v>1725</v>
      </c>
      <c r="J30" s="5">
        <v>1616</v>
      </c>
      <c r="K30" s="5">
        <v>1142.25</v>
      </c>
      <c r="L30" s="5">
        <v>1142.25</v>
      </c>
      <c r="M30" s="5">
        <v>53.5</v>
      </c>
      <c r="N30" s="5">
        <v>53.5</v>
      </c>
      <c r="O30" s="5">
        <v>46.5</v>
      </c>
      <c r="P30" s="5">
        <v>46.5</v>
      </c>
      <c r="Q30" s="5">
        <v>1035</v>
      </c>
      <c r="R30" s="5">
        <v>1024</v>
      </c>
      <c r="S30" s="6">
        <v>1115.5</v>
      </c>
      <c r="T30" s="5">
        <v>1115.5</v>
      </c>
      <c r="U30" s="5">
        <v>80.5</v>
      </c>
      <c r="V30" s="6">
        <v>80.5</v>
      </c>
      <c r="W30" s="6"/>
      <c r="X30" s="6"/>
      <c r="Y30" s="6"/>
      <c r="Z30" s="6"/>
      <c r="AA30" s="6"/>
      <c r="AB30" s="6"/>
      <c r="AC30" s="6">
        <v>716</v>
      </c>
      <c r="AD30" s="4">
        <f t="shared" ca="1" si="13"/>
        <v>3.6871508379888267</v>
      </c>
      <c r="AE30" s="4">
        <f t="shared" ca="1" si="14"/>
        <v>3.1532821229050279</v>
      </c>
      <c r="AF30" s="4">
        <f t="shared" ca="1" si="15"/>
        <v>0.18715083798882681</v>
      </c>
      <c r="AG30" s="4">
        <f t="shared" ca="1" si="16"/>
        <v>6.4944134078212284E-2</v>
      </c>
      <c r="AH30" s="4">
        <f t="shared" ca="1" si="17"/>
        <v>0</v>
      </c>
      <c r="AI30" s="4">
        <f t="shared" ca="1" si="18"/>
        <v>0</v>
      </c>
      <c r="AJ30" s="4">
        <f t="shared" ca="1" si="19"/>
        <v>7.0925279329608939</v>
      </c>
      <c r="AK30" s="27">
        <f t="shared" ca="1" si="20"/>
        <v>0.9368115942028985</v>
      </c>
      <c r="AL30" s="27">
        <f t="shared" ca="1" si="21"/>
        <v>1</v>
      </c>
      <c r="AM30" s="27">
        <f t="shared" ca="1" si="22"/>
        <v>1</v>
      </c>
      <c r="AN30" s="27">
        <f t="shared" ca="1" si="23"/>
        <v>1</v>
      </c>
      <c r="AO30" s="27">
        <f t="shared" ca="1" si="24"/>
        <v>0.98937198067632848</v>
      </c>
      <c r="AP30" s="27">
        <f t="shared" ca="1" si="25"/>
        <v>1</v>
      </c>
      <c r="AQ30" s="27">
        <f t="shared" ca="1" si="26"/>
        <v>1</v>
      </c>
      <c r="AR30" s="27" t="str">
        <f t="shared" ca="1" si="27"/>
        <v>-</v>
      </c>
      <c r="AS30" s="27" t="str">
        <f t="shared" ca="1" si="28"/>
        <v>-</v>
      </c>
      <c r="AT30" s="27" t="str">
        <f t="shared" ca="1" si="29"/>
        <v>-</v>
      </c>
    </row>
    <row r="31" spans="1:46" ht="43.5" x14ac:dyDescent="0.35">
      <c r="A31" t="str" cm="1">
        <f t="array" aca="1" ref="A31" ca="1">INDIRECT("D" &amp; ROW())&amp;INDIRECT("F" &amp; ROW())</f>
        <v>RBK02Ward 17</v>
      </c>
      <c r="D31" s="55" t="str">
        <f t="shared" si="12"/>
        <v>RBK02</v>
      </c>
      <c r="E31" s="74" t="s">
        <v>997</v>
      </c>
      <c r="F31" s="25" t="s">
        <v>8373</v>
      </c>
      <c r="G31" s="2" t="s">
        <v>14291</v>
      </c>
      <c r="H31" s="57" t="s">
        <v>14231</v>
      </c>
      <c r="I31" s="3">
        <v>1725</v>
      </c>
      <c r="J31" s="5">
        <v>1561.75</v>
      </c>
      <c r="K31" s="5">
        <v>1380</v>
      </c>
      <c r="L31" s="5">
        <v>1244.5</v>
      </c>
      <c r="M31" s="5">
        <v>6</v>
      </c>
      <c r="N31" s="5">
        <v>6</v>
      </c>
      <c r="O31" s="5"/>
      <c r="P31" s="5"/>
      <c r="Q31" s="5">
        <v>1380</v>
      </c>
      <c r="R31" s="5">
        <v>1379.9166666666665</v>
      </c>
      <c r="S31" s="6">
        <v>1035</v>
      </c>
      <c r="T31" s="5">
        <v>1035</v>
      </c>
      <c r="U31" s="5"/>
      <c r="V31" s="6"/>
      <c r="W31" s="6"/>
      <c r="X31" s="6"/>
      <c r="Y31" s="6"/>
      <c r="Z31" s="6"/>
      <c r="AA31" s="6"/>
      <c r="AB31" s="6"/>
      <c r="AC31" s="6">
        <v>704</v>
      </c>
      <c r="AD31" s="4">
        <f t="shared" ca="1" si="13"/>
        <v>4.1785037878787881</v>
      </c>
      <c r="AE31" s="4">
        <f t="shared" ca="1" si="14"/>
        <v>3.2379261363636362</v>
      </c>
      <c r="AF31" s="4">
        <f t="shared" ca="1" si="15"/>
        <v>8.5227272727272721E-3</v>
      </c>
      <c r="AG31" s="4">
        <f t="shared" ca="1" si="16"/>
        <v>0</v>
      </c>
      <c r="AH31" s="4">
        <f t="shared" ca="1" si="17"/>
        <v>0</v>
      </c>
      <c r="AI31" s="4">
        <f t="shared" ca="1" si="18"/>
        <v>0</v>
      </c>
      <c r="AJ31" s="4">
        <f t="shared" ca="1" si="19"/>
        <v>7.4249526515151505</v>
      </c>
      <c r="AK31" s="27">
        <f t="shared" ca="1" si="20"/>
        <v>0.90536231884057972</v>
      </c>
      <c r="AL31" s="27">
        <f t="shared" ca="1" si="21"/>
        <v>0.90181159420289858</v>
      </c>
      <c r="AM31" s="27">
        <f t="shared" ca="1" si="22"/>
        <v>1</v>
      </c>
      <c r="AN31" s="27" t="str">
        <f t="shared" ca="1" si="23"/>
        <v>-</v>
      </c>
      <c r="AO31" s="27">
        <f t="shared" ca="1" si="24"/>
        <v>0.9999396135265699</v>
      </c>
      <c r="AP31" s="27">
        <f t="shared" ca="1" si="25"/>
        <v>1</v>
      </c>
      <c r="AQ31" s="27" t="str">
        <f t="shared" ca="1" si="26"/>
        <v>-</v>
      </c>
      <c r="AR31" s="27" t="str">
        <f t="shared" ca="1" si="27"/>
        <v>-</v>
      </c>
      <c r="AS31" s="27" t="str">
        <f t="shared" ca="1" si="28"/>
        <v>-</v>
      </c>
      <c r="AT31" s="27" t="str">
        <f t="shared" ca="1" si="29"/>
        <v>-</v>
      </c>
    </row>
    <row r="32" spans="1:46" ht="43.5" x14ac:dyDescent="0.35">
      <c r="A32" t="str" cm="1">
        <f t="array" aca="1" ref="A32" ca="1">INDIRECT("D" &amp; ROW())&amp;INDIRECT("F" &amp; ROW())</f>
        <v>RBK02Intensive Care Unit</v>
      </c>
      <c r="D32" s="55" t="str">
        <f t="shared" si="12"/>
        <v>RBK02</v>
      </c>
      <c r="E32" s="74" t="s">
        <v>997</v>
      </c>
      <c r="F32" s="25" t="s">
        <v>8806</v>
      </c>
      <c r="G32" s="2" t="s">
        <v>14176</v>
      </c>
      <c r="H32" s="57" t="s">
        <v>14230</v>
      </c>
      <c r="I32" s="3">
        <v>3795</v>
      </c>
      <c r="J32" s="5">
        <v>3751.5</v>
      </c>
      <c r="K32" s="5">
        <v>678.5</v>
      </c>
      <c r="L32" s="5">
        <v>566</v>
      </c>
      <c r="M32" s="5"/>
      <c r="N32" s="5"/>
      <c r="O32" s="5"/>
      <c r="P32" s="5"/>
      <c r="Q32" s="5">
        <v>3795</v>
      </c>
      <c r="R32" s="5">
        <v>3776.25</v>
      </c>
      <c r="S32" s="6">
        <v>345</v>
      </c>
      <c r="T32" s="5">
        <v>345</v>
      </c>
      <c r="U32" s="5"/>
      <c r="V32" s="6"/>
      <c r="W32" s="6"/>
      <c r="X32" s="6"/>
      <c r="Y32" s="6"/>
      <c r="Z32" s="6"/>
      <c r="AA32" s="6"/>
      <c r="AB32" s="6"/>
      <c r="AC32" s="6">
        <v>222</v>
      </c>
      <c r="AD32" s="4">
        <f t="shared" ca="1" si="13"/>
        <v>33.908783783783782</v>
      </c>
      <c r="AE32" s="4">
        <f t="shared" ca="1" si="14"/>
        <v>4.1036036036036032</v>
      </c>
      <c r="AF32" s="4">
        <f t="shared" ca="1" si="15"/>
        <v>0</v>
      </c>
      <c r="AG32" s="4">
        <f t="shared" ca="1" si="16"/>
        <v>0</v>
      </c>
      <c r="AH32" s="4">
        <f t="shared" ca="1" si="17"/>
        <v>0</v>
      </c>
      <c r="AI32" s="4">
        <f t="shared" ca="1" si="18"/>
        <v>0</v>
      </c>
      <c r="AJ32" s="4">
        <f t="shared" ca="1" si="19"/>
        <v>38.012387387387385</v>
      </c>
      <c r="AK32" s="27">
        <f t="shared" ca="1" si="20"/>
        <v>0.98853754940711458</v>
      </c>
      <c r="AL32" s="27">
        <f t="shared" ca="1" si="21"/>
        <v>0.83419307295504785</v>
      </c>
      <c r="AM32" s="27" t="str">
        <f t="shared" ca="1" si="22"/>
        <v>-</v>
      </c>
      <c r="AN32" s="27" t="str">
        <f t="shared" ca="1" si="23"/>
        <v>-</v>
      </c>
      <c r="AO32" s="27">
        <f t="shared" ca="1" si="24"/>
        <v>0.99505928853754944</v>
      </c>
      <c r="AP32" s="27">
        <f t="shared" ca="1" si="25"/>
        <v>1</v>
      </c>
      <c r="AQ32" s="27" t="str">
        <f t="shared" ca="1" si="26"/>
        <v>-</v>
      </c>
      <c r="AR32" s="27" t="str">
        <f t="shared" ca="1" si="27"/>
        <v>-</v>
      </c>
      <c r="AS32" s="27" t="str">
        <f t="shared" ca="1" si="28"/>
        <v>-</v>
      </c>
      <c r="AT32" s="27" t="str">
        <f t="shared" ca="1" si="29"/>
        <v>-</v>
      </c>
    </row>
    <row r="33" spans="1:46" ht="43.5" x14ac:dyDescent="0.35">
      <c r="A33" t="str" cm="1">
        <f t="array" aca="1" ref="A33" ca="1">INDIRECT("D" &amp; ROW())&amp;INDIRECT("F" &amp; ROW())</f>
        <v>RBK02Ward 20A</v>
      </c>
      <c r="D33" s="55" t="str">
        <f t="shared" si="12"/>
        <v>RBK02</v>
      </c>
      <c r="E33" s="74" t="s">
        <v>997</v>
      </c>
      <c r="F33" s="25" t="s">
        <v>13738</v>
      </c>
      <c r="G33" s="2" t="s">
        <v>14187</v>
      </c>
      <c r="H33" s="57"/>
      <c r="I33" s="3">
        <v>1427</v>
      </c>
      <c r="J33" s="5">
        <v>1427</v>
      </c>
      <c r="K33" s="5">
        <v>783</v>
      </c>
      <c r="L33" s="5">
        <v>783</v>
      </c>
      <c r="M33" s="5"/>
      <c r="N33" s="5"/>
      <c r="O33" s="5">
        <v>23</v>
      </c>
      <c r="P33" s="5">
        <v>23</v>
      </c>
      <c r="Q33" s="5">
        <v>1322.5</v>
      </c>
      <c r="R33" s="5">
        <v>1322.5</v>
      </c>
      <c r="S33" s="6">
        <v>690</v>
      </c>
      <c r="T33" s="5">
        <v>666</v>
      </c>
      <c r="U33" s="5"/>
      <c r="V33" s="6"/>
      <c r="W33" s="6">
        <v>11.5</v>
      </c>
      <c r="X33" s="6">
        <v>11.5</v>
      </c>
      <c r="Y33" s="6"/>
      <c r="Z33" s="6"/>
      <c r="AA33" s="6"/>
      <c r="AB33" s="6"/>
      <c r="AC33" s="6">
        <v>375</v>
      </c>
      <c r="AD33" s="4">
        <f t="shared" ca="1" si="13"/>
        <v>7.3319999999999999</v>
      </c>
      <c r="AE33" s="4">
        <f t="shared" ca="1" si="14"/>
        <v>3.8639999999999999</v>
      </c>
      <c r="AF33" s="4">
        <f t="shared" ca="1" si="15"/>
        <v>0</v>
      </c>
      <c r="AG33" s="4">
        <f t="shared" ca="1" si="16"/>
        <v>9.1999999999999998E-2</v>
      </c>
      <c r="AH33" s="4">
        <f t="shared" ca="1" si="17"/>
        <v>0</v>
      </c>
      <c r="AI33" s="4">
        <f t="shared" ca="1" si="18"/>
        <v>0</v>
      </c>
      <c r="AJ33" s="4">
        <f t="shared" ca="1" si="19"/>
        <v>11.288</v>
      </c>
      <c r="AK33" s="27">
        <f t="shared" ca="1" si="20"/>
        <v>1</v>
      </c>
      <c r="AL33" s="27">
        <f t="shared" ca="1" si="21"/>
        <v>1</v>
      </c>
      <c r="AM33" s="27" t="str">
        <f t="shared" ca="1" si="22"/>
        <v>-</v>
      </c>
      <c r="AN33" s="27">
        <f t="shared" ca="1" si="23"/>
        <v>1</v>
      </c>
      <c r="AO33" s="27">
        <f t="shared" ca="1" si="24"/>
        <v>1</v>
      </c>
      <c r="AP33" s="27">
        <f t="shared" ca="1" si="25"/>
        <v>0.9652173913043478</v>
      </c>
      <c r="AQ33" s="27" t="str">
        <f t="shared" ca="1" si="26"/>
        <v>-</v>
      </c>
      <c r="AR33" s="27">
        <f t="shared" ca="1" si="27"/>
        <v>1</v>
      </c>
      <c r="AS33" s="27" t="str">
        <f t="shared" ca="1" si="28"/>
        <v>-</v>
      </c>
      <c r="AT33" s="27" t="str">
        <f t="shared" ca="1" si="29"/>
        <v>-</v>
      </c>
    </row>
    <row r="34" spans="1:46" ht="43.5" x14ac:dyDescent="0.35">
      <c r="A34" t="str" cm="1">
        <f t="array" aca="1" ref="A34" ca="1">INDIRECT("D" &amp; ROW())&amp;INDIRECT("F" &amp; ROW())</f>
        <v>RBK02Ward 21</v>
      </c>
      <c r="D34" s="55" t="str">
        <f t="shared" si="12"/>
        <v>RBK02</v>
      </c>
      <c r="E34" s="74" t="s">
        <v>997</v>
      </c>
      <c r="F34" s="25" t="s">
        <v>8376</v>
      </c>
      <c r="G34" s="2" t="s">
        <v>14321</v>
      </c>
      <c r="H34" s="57" t="s">
        <v>14219</v>
      </c>
      <c r="I34" s="3">
        <v>1746</v>
      </c>
      <c r="J34" s="5">
        <v>1746</v>
      </c>
      <c r="K34" s="5">
        <v>746</v>
      </c>
      <c r="L34" s="5">
        <v>746</v>
      </c>
      <c r="M34" s="5">
        <v>34.5</v>
      </c>
      <c r="N34" s="5">
        <v>34.5</v>
      </c>
      <c r="O34" s="5"/>
      <c r="P34" s="5"/>
      <c r="Q34" s="5">
        <v>1702</v>
      </c>
      <c r="R34" s="5">
        <v>1702</v>
      </c>
      <c r="S34" s="6">
        <v>720.5</v>
      </c>
      <c r="T34" s="5">
        <v>720.5</v>
      </c>
      <c r="U34" s="5">
        <v>21.5</v>
      </c>
      <c r="V34" s="6">
        <v>21.5</v>
      </c>
      <c r="W34" s="6"/>
      <c r="X34" s="6"/>
      <c r="Y34" s="6"/>
      <c r="Z34" s="6"/>
      <c r="AA34" s="6"/>
      <c r="AB34" s="6"/>
      <c r="AC34" s="6">
        <v>910</v>
      </c>
      <c r="AD34" s="4">
        <f t="shared" ca="1" si="13"/>
        <v>3.7890109890109889</v>
      </c>
      <c r="AE34" s="4">
        <f t="shared" ca="1" si="14"/>
        <v>1.6115384615384616</v>
      </c>
      <c r="AF34" s="4">
        <f t="shared" ca="1" si="15"/>
        <v>6.1538461538461542E-2</v>
      </c>
      <c r="AG34" s="4">
        <f t="shared" ca="1" si="16"/>
        <v>0</v>
      </c>
      <c r="AH34" s="4">
        <f t="shared" ca="1" si="17"/>
        <v>0</v>
      </c>
      <c r="AI34" s="4">
        <f t="shared" ca="1" si="18"/>
        <v>0</v>
      </c>
      <c r="AJ34" s="4">
        <f t="shared" ca="1" si="19"/>
        <v>5.4620879120879122</v>
      </c>
      <c r="AK34" s="27">
        <f t="shared" ca="1" si="20"/>
        <v>1</v>
      </c>
      <c r="AL34" s="27">
        <f t="shared" ca="1" si="21"/>
        <v>1</v>
      </c>
      <c r="AM34" s="27">
        <f t="shared" ca="1" si="22"/>
        <v>1</v>
      </c>
      <c r="AN34" s="27" t="str">
        <f t="shared" ca="1" si="23"/>
        <v>-</v>
      </c>
      <c r="AO34" s="27">
        <f t="shared" ca="1" si="24"/>
        <v>1</v>
      </c>
      <c r="AP34" s="27">
        <f t="shared" ca="1" si="25"/>
        <v>1</v>
      </c>
      <c r="AQ34" s="27">
        <f t="shared" ca="1" si="26"/>
        <v>1</v>
      </c>
      <c r="AR34" s="27" t="str">
        <f t="shared" ca="1" si="27"/>
        <v>-</v>
      </c>
      <c r="AS34" s="27" t="str">
        <f t="shared" ca="1" si="28"/>
        <v>-</v>
      </c>
      <c r="AT34" s="27" t="str">
        <f t="shared" ca="1" si="29"/>
        <v>-</v>
      </c>
    </row>
    <row r="35" spans="1:46" ht="43.5" x14ac:dyDescent="0.35">
      <c r="A35" t="str" cm="1">
        <f t="array" aca="1" ref="A35" ca="1">INDIRECT("D" &amp; ROW())&amp;INDIRECT("F" &amp; ROW())</f>
        <v>RBK02Ward 23</v>
      </c>
      <c r="D35" s="55" t="str">
        <f t="shared" si="12"/>
        <v>RBK02</v>
      </c>
      <c r="E35" s="74" t="s">
        <v>997</v>
      </c>
      <c r="F35" s="25" t="s">
        <v>8787</v>
      </c>
      <c r="G35" s="2" t="s">
        <v>14344</v>
      </c>
      <c r="H35" s="57" t="s">
        <v>14176</v>
      </c>
      <c r="I35" s="3">
        <v>713</v>
      </c>
      <c r="J35" s="5">
        <v>674</v>
      </c>
      <c r="K35" s="5">
        <v>448.5</v>
      </c>
      <c r="L35" s="5">
        <v>413.5</v>
      </c>
      <c r="M35" s="5"/>
      <c r="N35" s="5"/>
      <c r="O35" s="5"/>
      <c r="P35" s="5"/>
      <c r="Q35" s="5">
        <v>713</v>
      </c>
      <c r="R35" s="5">
        <v>690</v>
      </c>
      <c r="S35" s="6">
        <v>356.5</v>
      </c>
      <c r="T35" s="5">
        <v>332.5</v>
      </c>
      <c r="U35" s="5"/>
      <c r="V35" s="6"/>
      <c r="W35" s="6"/>
      <c r="X35" s="6"/>
      <c r="Y35" s="6"/>
      <c r="Z35" s="6"/>
      <c r="AA35" s="6"/>
      <c r="AB35" s="6"/>
      <c r="AC35" s="6">
        <v>217</v>
      </c>
      <c r="AD35" s="4">
        <f t="shared" ca="1" si="13"/>
        <v>6.2857142857142856</v>
      </c>
      <c r="AE35" s="4">
        <f t="shared" ca="1" si="14"/>
        <v>3.4377880184331797</v>
      </c>
      <c r="AF35" s="4">
        <f t="shared" ca="1" si="15"/>
        <v>0</v>
      </c>
      <c r="AG35" s="4">
        <f t="shared" ca="1" si="16"/>
        <v>0</v>
      </c>
      <c r="AH35" s="4">
        <f t="shared" ca="1" si="17"/>
        <v>0</v>
      </c>
      <c r="AI35" s="4">
        <f t="shared" ca="1" si="18"/>
        <v>0</v>
      </c>
      <c r="AJ35" s="4">
        <f t="shared" ca="1" si="19"/>
        <v>9.7235023041474662</v>
      </c>
      <c r="AK35" s="27">
        <f t="shared" ca="1" si="20"/>
        <v>0.94530154277699863</v>
      </c>
      <c r="AL35" s="27">
        <f t="shared" ca="1" si="21"/>
        <v>0.92196209587513933</v>
      </c>
      <c r="AM35" s="27" t="str">
        <f t="shared" ca="1" si="22"/>
        <v>-</v>
      </c>
      <c r="AN35" s="27" t="str">
        <f t="shared" ca="1" si="23"/>
        <v>-</v>
      </c>
      <c r="AO35" s="27">
        <f t="shared" ca="1" si="24"/>
        <v>0.967741935483871</v>
      </c>
      <c r="AP35" s="27">
        <f t="shared" ca="1" si="25"/>
        <v>0.93267882187938289</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RBK02Wards 24/25</v>
      </c>
      <c r="D36" s="55" t="str">
        <f t="shared" si="12"/>
        <v>RBK02</v>
      </c>
      <c r="E36" s="74" t="s">
        <v>997</v>
      </c>
      <c r="F36" s="25" t="s">
        <v>13740</v>
      </c>
      <c r="G36" s="2" t="s">
        <v>14344</v>
      </c>
      <c r="H36" s="57"/>
      <c r="I36" s="3">
        <v>1602.5</v>
      </c>
      <c r="J36" s="5">
        <v>1556.8333333333335</v>
      </c>
      <c r="K36" s="5">
        <v>1069.5</v>
      </c>
      <c r="L36" s="5">
        <v>636</v>
      </c>
      <c r="M36" s="5"/>
      <c r="N36" s="5"/>
      <c r="O36" s="5"/>
      <c r="P36" s="5"/>
      <c r="Q36" s="5">
        <v>1529.5</v>
      </c>
      <c r="R36" s="5">
        <v>1316.1666666666667</v>
      </c>
      <c r="S36" s="6">
        <v>1069.5</v>
      </c>
      <c r="T36" s="5">
        <v>734.08333333333337</v>
      </c>
      <c r="U36" s="5"/>
      <c r="V36" s="6"/>
      <c r="W36" s="6"/>
      <c r="X36" s="6"/>
      <c r="Y36" s="6"/>
      <c r="Z36" s="6"/>
      <c r="AA36" s="6"/>
      <c r="AB36" s="6"/>
      <c r="AC36" s="6">
        <v>753</v>
      </c>
      <c r="AD36" s="4">
        <f t="shared" ca="1" si="13"/>
        <v>3.8154050464807439</v>
      </c>
      <c r="AE36" s="4">
        <f t="shared" ca="1" si="14"/>
        <v>1.8194997786631255</v>
      </c>
      <c r="AF36" s="4">
        <f t="shared" ca="1" si="15"/>
        <v>0</v>
      </c>
      <c r="AG36" s="4">
        <f t="shared" ca="1" si="16"/>
        <v>0</v>
      </c>
      <c r="AH36" s="4">
        <f t="shared" ca="1" si="17"/>
        <v>0</v>
      </c>
      <c r="AI36" s="4">
        <f t="shared" ca="1" si="18"/>
        <v>0</v>
      </c>
      <c r="AJ36" s="4">
        <f t="shared" ca="1" si="19"/>
        <v>5.6349048251438685</v>
      </c>
      <c r="AK36" s="27">
        <f t="shared" ca="1" si="20"/>
        <v>0.97150286011440468</v>
      </c>
      <c r="AL36" s="27">
        <f t="shared" ca="1" si="21"/>
        <v>0.5946704067321178</v>
      </c>
      <c r="AM36" s="27" t="str">
        <f t="shared" ca="1" si="22"/>
        <v>-</v>
      </c>
      <c r="AN36" s="27" t="str">
        <f t="shared" ca="1" si="23"/>
        <v>-</v>
      </c>
      <c r="AO36" s="27">
        <f t="shared" ca="1" si="24"/>
        <v>0.86052086738585598</v>
      </c>
      <c r="AP36" s="27">
        <f t="shared" ca="1" si="25"/>
        <v>0.68637992831541217</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RBK02Ward 28</v>
      </c>
      <c r="D37" s="55" t="str">
        <f t="shared" si="12"/>
        <v>RBK02</v>
      </c>
      <c r="E37" s="74" t="s">
        <v>997</v>
      </c>
      <c r="F37" s="25" t="s">
        <v>8850</v>
      </c>
      <c r="G37" s="2" t="s">
        <v>14344</v>
      </c>
      <c r="H37" s="57"/>
      <c r="I37" s="3">
        <v>2076</v>
      </c>
      <c r="J37" s="5">
        <v>1811.6666666666672</v>
      </c>
      <c r="K37" s="5">
        <v>46</v>
      </c>
      <c r="L37" s="5">
        <v>35.833333333333336</v>
      </c>
      <c r="M37" s="5">
        <v>169.91666666666666</v>
      </c>
      <c r="N37" s="5">
        <v>169.91666666666666</v>
      </c>
      <c r="O37" s="5"/>
      <c r="P37" s="5"/>
      <c r="Q37" s="5">
        <v>1943.5</v>
      </c>
      <c r="R37" s="5">
        <v>1783.9999999999998</v>
      </c>
      <c r="S37" s="6">
        <v>253</v>
      </c>
      <c r="T37" s="5">
        <v>218</v>
      </c>
      <c r="U37" s="5">
        <v>23</v>
      </c>
      <c r="V37" s="6">
        <v>23</v>
      </c>
      <c r="W37" s="6">
        <v>12.5</v>
      </c>
      <c r="X37" s="6">
        <v>12.5</v>
      </c>
      <c r="Y37" s="6"/>
      <c r="Z37" s="6"/>
      <c r="AA37" s="6"/>
      <c r="AB37" s="6"/>
      <c r="AC37" s="6">
        <v>337</v>
      </c>
      <c r="AD37" s="4">
        <f t="shared" ca="1" si="13"/>
        <v>10.669634025717112</v>
      </c>
      <c r="AE37" s="4">
        <f t="shared" ca="1" si="14"/>
        <v>0.75321463897131558</v>
      </c>
      <c r="AF37" s="4">
        <f t="shared" ca="1" si="15"/>
        <v>0.57245301681503458</v>
      </c>
      <c r="AG37" s="4">
        <f t="shared" ca="1" si="16"/>
        <v>3.7091988130563795E-2</v>
      </c>
      <c r="AH37" s="4">
        <f t="shared" ca="1" si="17"/>
        <v>0</v>
      </c>
      <c r="AI37" s="4">
        <f t="shared" ca="1" si="18"/>
        <v>0</v>
      </c>
      <c r="AJ37" s="4">
        <f t="shared" ca="1" si="19"/>
        <v>12.032393669634027</v>
      </c>
      <c r="AK37" s="27">
        <f t="shared" ca="1" si="20"/>
        <v>0.87267180475272987</v>
      </c>
      <c r="AL37" s="27">
        <f t="shared" ca="1" si="21"/>
        <v>0.77898550724637683</v>
      </c>
      <c r="AM37" s="27">
        <f t="shared" ca="1" si="22"/>
        <v>1</v>
      </c>
      <c r="AN37" s="27" t="str">
        <f t="shared" ca="1" si="23"/>
        <v>-</v>
      </c>
      <c r="AO37" s="27">
        <f t="shared" ca="1" si="24"/>
        <v>0.91793156676099807</v>
      </c>
      <c r="AP37" s="27">
        <f t="shared" ca="1" si="25"/>
        <v>0.86166007905138342</v>
      </c>
      <c r="AQ37" s="27">
        <f t="shared" ca="1" si="26"/>
        <v>1</v>
      </c>
      <c r="AR37" s="27">
        <f t="shared" ca="1" si="27"/>
        <v>1</v>
      </c>
      <c r="AS37" s="27" t="str">
        <f t="shared" ca="1" si="28"/>
        <v>-</v>
      </c>
      <c r="AT37" s="27" t="str">
        <f t="shared" ca="1" si="29"/>
        <v>-</v>
      </c>
    </row>
    <row r="38" spans="1:46" ht="29" x14ac:dyDescent="0.35">
      <c r="A38" t="str" cm="1">
        <f t="array" aca="1" ref="A38" ca="1">INDIRECT("D" &amp; ROW())&amp;INDIRECT("F" &amp; ROW())</f>
        <v>RBK02Ward 29</v>
      </c>
      <c r="D38" s="55" t="str">
        <f t="shared" si="12"/>
        <v>RBK02</v>
      </c>
      <c r="E38" s="74" t="s">
        <v>997</v>
      </c>
      <c r="F38" s="25" t="s">
        <v>8851</v>
      </c>
      <c r="G38" s="2" t="s">
        <v>14231</v>
      </c>
      <c r="H38" s="57"/>
      <c r="I38" s="3">
        <v>2139</v>
      </c>
      <c r="J38" s="5">
        <v>1981</v>
      </c>
      <c r="K38" s="5">
        <v>1517</v>
      </c>
      <c r="L38" s="5">
        <v>1517</v>
      </c>
      <c r="M38" s="5">
        <v>195</v>
      </c>
      <c r="N38" s="5">
        <v>195</v>
      </c>
      <c r="O38" s="5"/>
      <c r="P38" s="5"/>
      <c r="Q38" s="5">
        <v>1782.5</v>
      </c>
      <c r="R38" s="5">
        <v>1688.5</v>
      </c>
      <c r="S38" s="6">
        <v>1549.83</v>
      </c>
      <c r="T38" s="5">
        <v>1549.8333333333335</v>
      </c>
      <c r="U38" s="5">
        <v>103.5</v>
      </c>
      <c r="V38" s="6">
        <v>103.5</v>
      </c>
      <c r="W38" s="6"/>
      <c r="X38" s="6"/>
      <c r="Y38" s="6"/>
      <c r="Z38" s="6"/>
      <c r="AA38" s="6"/>
      <c r="AB38" s="6"/>
      <c r="AC38" s="6">
        <v>1037</v>
      </c>
      <c r="AD38" s="4">
        <f t="shared" ca="1" si="13"/>
        <v>3.5385728061716488</v>
      </c>
      <c r="AE38" s="4">
        <f t="shared" ca="1" si="14"/>
        <v>2.9574091931854709</v>
      </c>
      <c r="AF38" s="4">
        <f t="shared" ca="1" si="15"/>
        <v>0.28784956605593059</v>
      </c>
      <c r="AG38" s="4">
        <f t="shared" ca="1" si="16"/>
        <v>0</v>
      </c>
      <c r="AH38" s="4">
        <f t="shared" ca="1" si="17"/>
        <v>0</v>
      </c>
      <c r="AI38" s="4">
        <f t="shared" ca="1" si="18"/>
        <v>0</v>
      </c>
      <c r="AJ38" s="4">
        <f t="shared" ca="1" si="19"/>
        <v>6.7838315654130508</v>
      </c>
      <c r="AK38" s="27">
        <f t="shared" ca="1" si="20"/>
        <v>0.92613370733987843</v>
      </c>
      <c r="AL38" s="27">
        <f t="shared" ca="1" si="21"/>
        <v>1</v>
      </c>
      <c r="AM38" s="27">
        <f t="shared" ca="1" si="22"/>
        <v>1</v>
      </c>
      <c r="AN38" s="27" t="str">
        <f t="shared" ca="1" si="23"/>
        <v>-</v>
      </c>
      <c r="AO38" s="27">
        <f t="shared" ca="1" si="24"/>
        <v>0.94726507713884989</v>
      </c>
      <c r="AP38" s="27">
        <f t="shared" ca="1" si="25"/>
        <v>1.0000021507735259</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177</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05WW</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05WW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1</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05WW</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05WW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Non-Registered Nurses/Midwives Avg Night Fill rate &gt;100%</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428</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429</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$I428:$I429</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3"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6"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RY4APSLEY ONE</v>
      </c>
      <c r="H3878" t="str">
        <f t="shared" si="140"/>
        <v>RY4</v>
      </c>
      <c r="I3878" t="s">
        <v>7480</v>
      </c>
      <c r="J3878" t="s">
        <v>7479</v>
      </c>
    </row>
    <row r="3879" spans="7:10" x14ac:dyDescent="0.35">
      <c r="G3879" t="str">
        <f t="shared" si="139"/>
        <v>RY4BULL PLAIN</v>
      </c>
      <c r="H3879" t="str">
        <f t="shared" si="140"/>
        <v>RY4</v>
      </c>
      <c r="I3879" t="s">
        <v>7482</v>
      </c>
      <c r="J3879" t="s">
        <v>7481</v>
      </c>
    </row>
    <row r="3880" spans="7:10" x14ac:dyDescent="0.35">
      <c r="G3880" t="str">
        <f t="shared" si="139"/>
        <v>RY4CHESHUNT COMMUNITY HOSPITAL</v>
      </c>
      <c r="H3880" t="str">
        <f t="shared" si="140"/>
        <v>RY4</v>
      </c>
      <c r="I3880" t="s">
        <v>7484</v>
      </c>
      <c r="J3880" t="s">
        <v>7483</v>
      </c>
    </row>
    <row r="3881" spans="7:10" x14ac:dyDescent="0.35">
      <c r="G3881" t="str">
        <f t="shared" si="139"/>
        <v>RY4DANESBURY</v>
      </c>
      <c r="H3881" t="str">
        <f t="shared" si="140"/>
        <v>RY4</v>
      </c>
      <c r="I3881" t="s">
        <v>7486</v>
      </c>
      <c r="J3881" t="s">
        <v>7485</v>
      </c>
    </row>
    <row r="3882" spans="7:10" x14ac:dyDescent="0.35">
      <c r="G3882" t="str">
        <f t="shared" si="139"/>
        <v>RY4GARSTON CLINC</v>
      </c>
      <c r="H3882" t="str">
        <f t="shared" si="140"/>
        <v>RY4</v>
      </c>
      <c r="I3882" t="s">
        <v>7488</v>
      </c>
      <c r="J3882" t="s">
        <v>7487</v>
      </c>
    </row>
    <row r="3883" spans="7:10" x14ac:dyDescent="0.35">
      <c r="G3883" t="str">
        <f t="shared" si="139"/>
        <v>RY4GOSSOMS END ELDERLY CARE UNIT</v>
      </c>
      <c r="H3883" t="str">
        <f t="shared" si="140"/>
        <v>RY4</v>
      </c>
      <c r="I3883" t="s">
        <v>7490</v>
      </c>
      <c r="J3883" t="s">
        <v>7489</v>
      </c>
    </row>
    <row r="3884" spans="7:10" x14ac:dyDescent="0.35">
      <c r="G3884" t="str">
        <f t="shared" si="139"/>
        <v>RY4HARPENDEN MEMORIAL HOSPITAL</v>
      </c>
      <c r="H3884" t="str">
        <f t="shared" si="140"/>
        <v>RY4</v>
      </c>
      <c r="I3884" t="s">
        <v>871</v>
      </c>
      <c r="J3884" t="s">
        <v>7491</v>
      </c>
    </row>
    <row r="3885" spans="7:10" x14ac:dyDescent="0.35">
      <c r="G3885" t="str">
        <f t="shared" si="139"/>
        <v>RY4HEMEL HEMPSTEAD GENERAL HOSPITAL</v>
      </c>
      <c r="H3885" t="str">
        <f t="shared" si="140"/>
        <v>RY4</v>
      </c>
      <c r="I3885" t="s">
        <v>5357</v>
      </c>
      <c r="J3885" t="s">
        <v>7492</v>
      </c>
    </row>
    <row r="3886" spans="7:10" x14ac:dyDescent="0.35">
      <c r="G3886" t="str">
        <f t="shared" si="139"/>
        <v>RY4HERTFORD COUNTY HOSPITAL</v>
      </c>
      <c r="H3886" t="str">
        <f t="shared" si="140"/>
        <v>RY4</v>
      </c>
      <c r="I3886" t="s">
        <v>5228</v>
      </c>
      <c r="J3886" t="s">
        <v>7493</v>
      </c>
    </row>
    <row r="3887" spans="7:10" x14ac:dyDescent="0.35">
      <c r="G3887" t="str">
        <f t="shared" si="139"/>
        <v>RY4HERTFORDSHIRE &amp; ESSEX HOSPITAL</v>
      </c>
      <c r="H3887" t="str">
        <f t="shared" si="140"/>
        <v>RY4</v>
      </c>
      <c r="I3887" t="s">
        <v>7495</v>
      </c>
      <c r="J3887" t="s">
        <v>7494</v>
      </c>
    </row>
    <row r="3888" spans="7:10" x14ac:dyDescent="0.35">
      <c r="G3888" t="str">
        <f t="shared" si="139"/>
        <v>RY4HITCHIN HOSPITAL</v>
      </c>
      <c r="H3888" t="str">
        <f t="shared" si="140"/>
        <v>RY4</v>
      </c>
      <c r="I3888" t="s">
        <v>7497</v>
      </c>
      <c r="J3888" t="s">
        <v>7496</v>
      </c>
    </row>
    <row r="3889" spans="7:10" x14ac:dyDescent="0.35">
      <c r="G3889" t="str">
        <f t="shared" si="139"/>
        <v>RY4HOLYWELL</v>
      </c>
      <c r="H3889" t="str">
        <f t="shared" si="140"/>
        <v>RY4</v>
      </c>
      <c r="I3889" t="s">
        <v>7499</v>
      </c>
      <c r="J3889" t="s">
        <v>7498</v>
      </c>
    </row>
    <row r="3890" spans="7:10" x14ac:dyDescent="0.35">
      <c r="G3890" t="str">
        <f t="shared" si="139"/>
        <v>RY4KINGSLEY GREEN</v>
      </c>
      <c r="H3890" t="str">
        <f t="shared" si="140"/>
        <v>RY4</v>
      </c>
      <c r="I3890" t="s">
        <v>5362</v>
      </c>
      <c r="J3890" t="s">
        <v>7500</v>
      </c>
    </row>
    <row r="3891" spans="7:10" x14ac:dyDescent="0.35">
      <c r="G3891" t="str">
        <f t="shared" si="139"/>
        <v xml:space="preserve">RY4LANGLEY HOUSE </v>
      </c>
      <c r="H3891" t="str">
        <f t="shared" si="140"/>
        <v>RY4</v>
      </c>
      <c r="I3891" t="s">
        <v>7502</v>
      </c>
      <c r="J3891" t="s">
        <v>7501</v>
      </c>
    </row>
    <row r="3892" spans="7:10" x14ac:dyDescent="0.35">
      <c r="G3892" t="str">
        <f t="shared" si="139"/>
        <v>RY4LANGTON</v>
      </c>
      <c r="H3892" t="str">
        <f t="shared" si="140"/>
        <v>RY4</v>
      </c>
      <c r="I3892" t="s">
        <v>7504</v>
      </c>
      <c r="J3892" t="s">
        <v>7503</v>
      </c>
    </row>
    <row r="3893" spans="7:10" x14ac:dyDescent="0.35">
      <c r="G3893" t="str">
        <f t="shared" si="139"/>
        <v>RY4NASCOT LAWN</v>
      </c>
      <c r="H3893" t="str">
        <f t="shared" si="140"/>
        <v>RY4</v>
      </c>
      <c r="I3893" t="s">
        <v>5393</v>
      </c>
      <c r="J3893" t="s">
        <v>7505</v>
      </c>
    </row>
    <row r="3894" spans="7:10" x14ac:dyDescent="0.35">
      <c r="G3894" t="str">
        <f t="shared" si="139"/>
        <v>RY4NIGHTINGALE COTTAGES</v>
      </c>
      <c r="H3894" t="str">
        <f t="shared" si="140"/>
        <v>RY4</v>
      </c>
      <c r="I3894" t="s">
        <v>7507</v>
      </c>
      <c r="J3894" t="s">
        <v>7506</v>
      </c>
    </row>
    <row r="3895" spans="7:10" x14ac:dyDescent="0.35">
      <c r="G3895" t="str">
        <f t="shared" si="139"/>
        <v>RY4POTTERS BAR COMMUNITY HOSPITAL</v>
      </c>
      <c r="H3895" t="str">
        <f t="shared" si="140"/>
        <v>RY4</v>
      </c>
      <c r="I3895" t="s">
        <v>7509</v>
      </c>
      <c r="J3895" t="s">
        <v>7508</v>
      </c>
    </row>
    <row r="3896" spans="7:10" x14ac:dyDescent="0.35">
      <c r="G3896" t="str">
        <f t="shared" si="139"/>
        <v>RY4QE2</v>
      </c>
      <c r="H3896" t="str">
        <f t="shared" si="140"/>
        <v>RY4</v>
      </c>
      <c r="I3896" t="s">
        <v>7511</v>
      </c>
      <c r="J3896" t="s">
        <v>7510</v>
      </c>
    </row>
    <row r="3897" spans="7:10" x14ac:dyDescent="0.35">
      <c r="G3897" t="str">
        <f t="shared" si="139"/>
        <v>RY4QUEEN VICTORIA MEMORIAL HOSPITAL</v>
      </c>
      <c r="H3897" t="str">
        <f t="shared" si="140"/>
        <v>RY4</v>
      </c>
      <c r="I3897" t="s">
        <v>5201</v>
      </c>
      <c r="J3897" t="s">
        <v>7512</v>
      </c>
    </row>
    <row r="3898" spans="7:10" x14ac:dyDescent="0.35">
      <c r="G3898" t="str">
        <f t="shared" si="139"/>
        <v>RY4ROYSTON HOSPITAL</v>
      </c>
      <c r="H3898" t="str">
        <f t="shared" si="140"/>
        <v>RY4</v>
      </c>
      <c r="I3898" t="s">
        <v>1653</v>
      </c>
      <c r="J3898" t="s">
        <v>7513</v>
      </c>
    </row>
    <row r="3899" spans="7:10" x14ac:dyDescent="0.35">
      <c r="G3899" t="str">
        <f t="shared" si="139"/>
        <v>RY4RUNCIE UNIT</v>
      </c>
      <c r="H3899" t="str">
        <f t="shared" si="140"/>
        <v>RY4</v>
      </c>
      <c r="I3899" t="s">
        <v>7515</v>
      </c>
      <c r="J3899" t="s">
        <v>7514</v>
      </c>
    </row>
    <row r="3900" spans="7:10" x14ac:dyDescent="0.35">
      <c r="G3900" t="str">
        <f t="shared" si="139"/>
        <v>RY4SOPWELL</v>
      </c>
      <c r="H3900" t="str">
        <f t="shared" si="140"/>
        <v>RY4</v>
      </c>
      <c r="I3900" t="s">
        <v>7517</v>
      </c>
      <c r="J3900" t="s">
        <v>7516</v>
      </c>
    </row>
    <row r="3901" spans="7:10" x14ac:dyDescent="0.35">
      <c r="G3901" t="str">
        <f t="shared" si="139"/>
        <v>RY4ST NICHOLAS</v>
      </c>
      <c r="H3901" t="str">
        <f t="shared" si="140"/>
        <v>RY4</v>
      </c>
      <c r="I3901" t="s">
        <v>7519</v>
      </c>
      <c r="J3901" t="s">
        <v>7518</v>
      </c>
    </row>
    <row r="3902" spans="7:10" x14ac:dyDescent="0.35">
      <c r="G3902" t="str">
        <f t="shared" si="139"/>
        <v>RY5JOHN COUPLAND COMMUNITY HOSPITAL</v>
      </c>
      <c r="H3902" t="str">
        <f t="shared" si="140"/>
        <v>RY5</v>
      </c>
      <c r="I3902" t="s">
        <v>7521</v>
      </c>
      <c r="J3902" t="s">
        <v>7520</v>
      </c>
    </row>
    <row r="3903" spans="7:10" x14ac:dyDescent="0.35">
      <c r="G3903" t="str">
        <f t="shared" si="139"/>
        <v>RY5LINCOLN COUNTY HOSPITAL</v>
      </c>
      <c r="H3903" t="str">
        <f t="shared" si="140"/>
        <v>RY5</v>
      </c>
      <c r="I3903" t="s">
        <v>5163</v>
      </c>
      <c r="J3903" t="s">
        <v>14441</v>
      </c>
    </row>
    <row r="3904" spans="7:10" x14ac:dyDescent="0.35">
      <c r="G3904" t="str">
        <f t="shared" ref="G3904:G3965" si="141">H3904&amp;I3904</f>
        <v>RY5LOUTH COMMUNITY HOSPITAL</v>
      </c>
      <c r="H3904" t="str">
        <f t="shared" si="140"/>
        <v>RY5</v>
      </c>
      <c r="I3904" t="s">
        <v>7523</v>
      </c>
      <c r="J3904" t="s">
        <v>7522</v>
      </c>
    </row>
    <row r="3905" spans="7:10" x14ac:dyDescent="0.35">
      <c r="G3905" t="str">
        <f t="shared" si="141"/>
        <v>RY5SKEGNESS HOSPITAL</v>
      </c>
      <c r="H3905" t="str">
        <f t="shared" si="140"/>
        <v>RY5</v>
      </c>
      <c r="I3905" t="s">
        <v>7525</v>
      </c>
      <c r="J3905" t="s">
        <v>7524</v>
      </c>
    </row>
    <row r="3906" spans="7:10" x14ac:dyDescent="0.35">
      <c r="G3906" t="str">
        <f t="shared" si="141"/>
        <v>RY5THE BUTTERFLY HOSPICE</v>
      </c>
      <c r="H3906" t="str">
        <f t="shared" si="140"/>
        <v>RY5</v>
      </c>
      <c r="I3906" t="s">
        <v>7527</v>
      </c>
      <c r="J3906" t="s">
        <v>7526</v>
      </c>
    </row>
    <row r="3907" spans="7:10" x14ac:dyDescent="0.35">
      <c r="G3907" t="str">
        <f t="shared" si="141"/>
        <v>RY5THE JOHNSON COMMUNITY HOSPITAL</v>
      </c>
      <c r="H3907" t="str">
        <f t="shared" ref="H3907:H3968" si="142">LEFT(J3907,3)</f>
        <v>RY5</v>
      </c>
      <c r="I3907" t="s">
        <v>5171</v>
      </c>
      <c r="J3907" t="s">
        <v>7528</v>
      </c>
    </row>
    <row r="3908" spans="7:10" x14ac:dyDescent="0.35">
      <c r="G3908" t="str">
        <f t="shared" si="141"/>
        <v>RY6ARMLEY MOOR HEALTH CENTRE</v>
      </c>
      <c r="H3908" t="str">
        <f t="shared" si="142"/>
        <v>RY6</v>
      </c>
      <c r="I3908" t="s">
        <v>7530</v>
      </c>
      <c r="J3908" t="s">
        <v>7529</v>
      </c>
    </row>
    <row r="3909" spans="7:10" x14ac:dyDescent="0.35">
      <c r="G3909" t="str">
        <f t="shared" si="141"/>
        <v>RY6BECKETTS PARK</v>
      </c>
      <c r="H3909" t="str">
        <f t="shared" si="142"/>
        <v>RY6</v>
      </c>
      <c r="I3909" t="s">
        <v>7532</v>
      </c>
      <c r="J3909" t="s">
        <v>7531</v>
      </c>
    </row>
    <row r="3910" spans="7:10" x14ac:dyDescent="0.35">
      <c r="G3910" t="str">
        <f t="shared" si="141"/>
        <v>RY6BEESTON HILL COMMUNITY HEALTH CENTRE</v>
      </c>
      <c r="H3910" t="str">
        <f t="shared" si="142"/>
        <v>RY6</v>
      </c>
      <c r="I3910" t="s">
        <v>7534</v>
      </c>
      <c r="J3910" t="s">
        <v>7533</v>
      </c>
    </row>
    <row r="3911" spans="7:10" x14ac:dyDescent="0.35">
      <c r="G3911" t="str">
        <f t="shared" si="141"/>
        <v>RY6BEESTON VILLAGE SURGERY</v>
      </c>
      <c r="H3911" t="str">
        <f t="shared" si="142"/>
        <v>RY6</v>
      </c>
      <c r="I3911" t="s">
        <v>7536</v>
      </c>
      <c r="J3911" t="s">
        <v>7535</v>
      </c>
    </row>
    <row r="3912" spans="7:10" x14ac:dyDescent="0.35">
      <c r="G3912" t="str">
        <f t="shared" si="141"/>
        <v>RY6BRAMLEY CLINIC</v>
      </c>
      <c r="H3912" t="str">
        <f t="shared" si="142"/>
        <v>RY6</v>
      </c>
      <c r="I3912" t="s">
        <v>7538</v>
      </c>
      <c r="J3912" t="s">
        <v>7537</v>
      </c>
    </row>
    <row r="3913" spans="7:10" x14ac:dyDescent="0.35">
      <c r="G3913" t="str">
        <f t="shared" si="141"/>
        <v>RY6BURMANTOFTS HEALTH CENTRE</v>
      </c>
      <c r="H3913" t="str">
        <f t="shared" si="142"/>
        <v>RY6</v>
      </c>
      <c r="I3913" t="s">
        <v>7540</v>
      </c>
      <c r="J3913" t="s">
        <v>7539</v>
      </c>
    </row>
    <row r="3914" spans="7:10" x14ac:dyDescent="0.35">
      <c r="G3914" t="str">
        <f t="shared" si="141"/>
        <v>RY6CALVERLEY MEDICAL CENTRE</v>
      </c>
      <c r="H3914" t="str">
        <f t="shared" si="142"/>
        <v>RY6</v>
      </c>
      <c r="I3914" t="s">
        <v>7542</v>
      </c>
      <c r="J3914" t="s">
        <v>7541</v>
      </c>
    </row>
    <row r="3915" spans="7:10" x14ac:dyDescent="0.35">
      <c r="G3915" t="str">
        <f t="shared" si="141"/>
        <v>RY6CAMHS SERVICE (12A CLARENDON ROAD)</v>
      </c>
      <c r="H3915" t="str">
        <f t="shared" si="142"/>
        <v>RY6</v>
      </c>
      <c r="I3915" t="s">
        <v>7544</v>
      </c>
      <c r="J3915" t="s">
        <v>7543</v>
      </c>
    </row>
    <row r="3916" spans="7:10" x14ac:dyDescent="0.35">
      <c r="G3916" t="str">
        <f t="shared" si="141"/>
        <v>RY6CFU (SJUH)</v>
      </c>
      <c r="H3916" t="str">
        <f t="shared" si="142"/>
        <v>RY6</v>
      </c>
      <c r="I3916" t="s">
        <v>7546</v>
      </c>
      <c r="J3916" t="s">
        <v>7545</v>
      </c>
    </row>
    <row r="3917" spans="7:10" x14ac:dyDescent="0.35">
      <c r="G3917" t="str">
        <f t="shared" si="141"/>
        <v>RY6CHAPEL ALLERTON HOSPITAL (MUSCULOSKELETAL)</v>
      </c>
      <c r="H3917" t="str">
        <f t="shared" si="142"/>
        <v>RY6</v>
      </c>
      <c r="I3917" t="s">
        <v>7548</v>
      </c>
      <c r="J3917" t="s">
        <v>7547</v>
      </c>
    </row>
    <row r="3918" spans="7:10" x14ac:dyDescent="0.35">
      <c r="G3918" t="str">
        <f t="shared" si="141"/>
        <v>RY6CHAPELTOWN HEALTH CENTRE</v>
      </c>
      <c r="H3918" t="str">
        <f t="shared" si="142"/>
        <v>RY6</v>
      </c>
      <c r="I3918" t="s">
        <v>7550</v>
      </c>
      <c r="J3918" t="s">
        <v>7549</v>
      </c>
    </row>
    <row r="3919" spans="7:10" x14ac:dyDescent="0.35">
      <c r="G3919" t="str">
        <f t="shared" si="141"/>
        <v>RY6CHAPELTOWN IFSS</v>
      </c>
      <c r="H3919" t="str">
        <f t="shared" si="142"/>
        <v>RY6</v>
      </c>
      <c r="I3919" t="s">
        <v>7552</v>
      </c>
      <c r="J3919" t="s">
        <v>7551</v>
      </c>
    </row>
    <row r="3920" spans="7:10" x14ac:dyDescent="0.35">
      <c r="G3920" t="str">
        <f t="shared" si="141"/>
        <v>RY6COLTON MILL MEDICAL CENTRE</v>
      </c>
      <c r="H3920" t="str">
        <f t="shared" si="142"/>
        <v>RY6</v>
      </c>
      <c r="I3920" t="s">
        <v>7554</v>
      </c>
      <c r="J3920" t="s">
        <v>7553</v>
      </c>
    </row>
    <row r="3921" spans="7:10" x14ac:dyDescent="0.35">
      <c r="G3921" t="str">
        <f t="shared" si="141"/>
        <v>RY6CRAVEN ROAD MEDICAL PRACTICE</v>
      </c>
      <c r="H3921" t="str">
        <f t="shared" si="142"/>
        <v>RY6</v>
      </c>
      <c r="I3921" t="s">
        <v>7556</v>
      </c>
      <c r="J3921" t="s">
        <v>7555</v>
      </c>
    </row>
    <row r="3922" spans="7:10" x14ac:dyDescent="0.35">
      <c r="G3922" t="str">
        <f t="shared" si="141"/>
        <v>RY6CRINGLEBAR</v>
      </c>
      <c r="H3922" t="str">
        <f t="shared" si="142"/>
        <v>RY6</v>
      </c>
      <c r="I3922" t="s">
        <v>7558</v>
      </c>
      <c r="J3922" t="s">
        <v>7557</v>
      </c>
    </row>
    <row r="3923" spans="7:10" x14ac:dyDescent="0.35">
      <c r="G3923" t="str">
        <f t="shared" si="141"/>
        <v>RY6EAST LEEDS HEALTH CENTRE</v>
      </c>
      <c r="H3923" t="str">
        <f t="shared" si="142"/>
        <v>RY6</v>
      </c>
      <c r="I3923" t="s">
        <v>7560</v>
      </c>
      <c r="J3923" t="s">
        <v>7559</v>
      </c>
    </row>
    <row r="3924" spans="7:10" x14ac:dyDescent="0.35">
      <c r="G3924" t="str">
        <f t="shared" si="141"/>
        <v>RY6FOUNDRY LANE SURGERY</v>
      </c>
      <c r="H3924" t="str">
        <f t="shared" si="142"/>
        <v>RY6</v>
      </c>
      <c r="I3924" t="s">
        <v>7562</v>
      </c>
      <c r="J3924" t="s">
        <v>7561</v>
      </c>
    </row>
    <row r="3925" spans="7:10" x14ac:dyDescent="0.35">
      <c r="G3925" t="str">
        <f t="shared" si="141"/>
        <v>RY6GILDERSOME CLINIC</v>
      </c>
      <c r="H3925" t="str">
        <f t="shared" si="142"/>
        <v>RY6</v>
      </c>
      <c r="I3925" t="s">
        <v>7564</v>
      </c>
      <c r="J3925" t="s">
        <v>7563</v>
      </c>
    </row>
    <row r="3926" spans="7:10" x14ac:dyDescent="0.35">
      <c r="G3926" t="str">
        <f t="shared" si="141"/>
        <v>RY6GIPTON CLINIC</v>
      </c>
      <c r="H3926" t="str">
        <f t="shared" si="142"/>
        <v>RY6</v>
      </c>
      <c r="I3926" t="s">
        <v>7566</v>
      </c>
      <c r="J3926" t="s">
        <v>7565</v>
      </c>
    </row>
    <row r="3927" spans="7:10" x14ac:dyDescent="0.35">
      <c r="G3927" t="str">
        <f t="shared" si="141"/>
        <v>RY6GUISELEY CLINIC</v>
      </c>
      <c r="H3927" t="str">
        <f t="shared" si="142"/>
        <v>RY6</v>
      </c>
      <c r="I3927" t="s">
        <v>7568</v>
      </c>
      <c r="J3927" t="s">
        <v>7567</v>
      </c>
    </row>
    <row r="3928" spans="7:10" x14ac:dyDescent="0.35">
      <c r="G3928" t="str">
        <f t="shared" si="141"/>
        <v>RY6HALTON CLINIC</v>
      </c>
      <c r="H3928" t="str">
        <f t="shared" si="142"/>
        <v>RY6</v>
      </c>
      <c r="I3928" t="s">
        <v>7570</v>
      </c>
      <c r="J3928" t="s">
        <v>7569</v>
      </c>
    </row>
    <row r="3929" spans="7:10" x14ac:dyDescent="0.35">
      <c r="G3929" t="str">
        <f t="shared" si="141"/>
        <v>RY6HANNAH HOUSE</v>
      </c>
      <c r="H3929" t="str">
        <f t="shared" si="142"/>
        <v>RY6</v>
      </c>
      <c r="I3929" t="s">
        <v>7572</v>
      </c>
      <c r="J3929" t="s">
        <v>7571</v>
      </c>
    </row>
    <row r="3930" spans="7:10" x14ac:dyDescent="0.35">
      <c r="G3930" t="str">
        <f t="shared" si="141"/>
        <v>RY6HAREHILLS CHILDRENS CENTRE</v>
      </c>
      <c r="H3930" t="str">
        <f t="shared" si="142"/>
        <v>RY6</v>
      </c>
      <c r="I3930" t="s">
        <v>7574</v>
      </c>
      <c r="J3930" t="s">
        <v>7573</v>
      </c>
    </row>
    <row r="3931" spans="7:10" x14ac:dyDescent="0.35">
      <c r="G3931" t="str">
        <f t="shared" si="141"/>
        <v>RY6HARRY BOOTH HOUSE</v>
      </c>
      <c r="H3931" t="str">
        <f t="shared" si="142"/>
        <v>RY6</v>
      </c>
      <c r="I3931" t="s">
        <v>7576</v>
      </c>
      <c r="J3931" t="s">
        <v>7575</v>
      </c>
    </row>
    <row r="3932" spans="7:10" x14ac:dyDescent="0.35">
      <c r="G3932" t="str">
        <f t="shared" si="141"/>
        <v>RY6HAWTHORN HOUSE</v>
      </c>
      <c r="H3932" t="str">
        <f t="shared" si="142"/>
        <v>RY6</v>
      </c>
      <c r="I3932" t="s">
        <v>7578</v>
      </c>
      <c r="J3932" t="s">
        <v>7577</v>
      </c>
    </row>
    <row r="3933" spans="7:10" x14ac:dyDescent="0.35">
      <c r="G3933" t="str">
        <f t="shared" si="141"/>
        <v>RY6HAWTHORN SURGERY</v>
      </c>
      <c r="H3933" t="str">
        <f t="shared" si="142"/>
        <v>RY6</v>
      </c>
      <c r="I3933" t="s">
        <v>7580</v>
      </c>
      <c r="J3933" t="s">
        <v>7579</v>
      </c>
    </row>
    <row r="3934" spans="7:10" x14ac:dyDescent="0.35">
      <c r="G3934" t="str">
        <f t="shared" si="141"/>
        <v>RY6HIGHFIELD MEDICAL CENTRE</v>
      </c>
      <c r="H3934" t="str">
        <f t="shared" si="142"/>
        <v>RY6</v>
      </c>
      <c r="I3934" t="s">
        <v>7582</v>
      </c>
      <c r="J3934" t="s">
        <v>7581</v>
      </c>
    </row>
    <row r="3935" spans="7:10" x14ac:dyDescent="0.35">
      <c r="G3935" t="str">
        <f t="shared" si="141"/>
        <v>RY6HILLFOOT SURGERY</v>
      </c>
      <c r="H3935" t="str">
        <f t="shared" si="142"/>
        <v>RY6</v>
      </c>
      <c r="I3935" t="s">
        <v>7584</v>
      </c>
      <c r="J3935" t="s">
        <v>7583</v>
      </c>
    </row>
    <row r="3936" spans="7:10" x14ac:dyDescent="0.35">
      <c r="G3936" t="str">
        <f t="shared" si="141"/>
        <v>RY6HOLT PARK HEALTH CENTRE</v>
      </c>
      <c r="H3936" t="str">
        <f t="shared" si="142"/>
        <v>RY6</v>
      </c>
      <c r="I3936" t="s">
        <v>7586</v>
      </c>
      <c r="J3936" t="s">
        <v>7585</v>
      </c>
    </row>
    <row r="3937" spans="7:10" x14ac:dyDescent="0.35">
      <c r="G3937" t="str">
        <f t="shared" si="141"/>
        <v>RY6HORSFORTH CLINIC</v>
      </c>
      <c r="H3937" t="str">
        <f t="shared" si="142"/>
        <v>RY6</v>
      </c>
      <c r="I3937" t="s">
        <v>7588</v>
      </c>
      <c r="J3937" t="s">
        <v>7587</v>
      </c>
    </row>
    <row r="3938" spans="7:10" x14ac:dyDescent="0.35">
      <c r="G3938" t="str">
        <f t="shared" si="141"/>
        <v>RY6HUNSLET HEALTH CENTRE</v>
      </c>
      <c r="H3938" t="str">
        <f t="shared" si="142"/>
        <v>RY6</v>
      </c>
      <c r="I3938" t="s">
        <v>7590</v>
      </c>
      <c r="J3938" t="s">
        <v>7589</v>
      </c>
    </row>
    <row r="3939" spans="7:10" x14ac:dyDescent="0.35">
      <c r="G3939" t="str">
        <f t="shared" si="141"/>
        <v>RY6IRELAND WOOD SURGERY</v>
      </c>
      <c r="H3939" t="str">
        <f t="shared" si="142"/>
        <v>RY6</v>
      </c>
      <c r="I3939" t="s">
        <v>7592</v>
      </c>
      <c r="J3939" t="s">
        <v>7591</v>
      </c>
    </row>
    <row r="3940" spans="7:10" x14ac:dyDescent="0.35">
      <c r="G3940" t="str">
        <f t="shared" si="141"/>
        <v>RY6KIPPAX HEALTH CENTRE</v>
      </c>
      <c r="H3940" t="str">
        <f t="shared" si="142"/>
        <v>RY6</v>
      </c>
      <c r="I3940" t="s">
        <v>7594</v>
      </c>
      <c r="J3940" t="s">
        <v>7593</v>
      </c>
    </row>
    <row r="3941" spans="7:10" x14ac:dyDescent="0.35">
      <c r="G3941" t="str">
        <f t="shared" si="141"/>
        <v>RY6KIRKSTALL HEALTH CENTRE</v>
      </c>
      <c r="H3941" t="str">
        <f t="shared" si="142"/>
        <v>RY6</v>
      </c>
      <c r="I3941" t="s">
        <v>7596</v>
      </c>
      <c r="J3941" t="s">
        <v>7595</v>
      </c>
    </row>
    <row r="3942" spans="7:10" x14ac:dyDescent="0.35">
      <c r="G3942" t="str">
        <f t="shared" si="141"/>
        <v>RY6KIRKSTALL LANE MEDICAL CENTRE</v>
      </c>
      <c r="H3942" t="str">
        <f t="shared" si="142"/>
        <v>RY6</v>
      </c>
      <c r="I3942" t="s">
        <v>7598</v>
      </c>
      <c r="J3942" t="s">
        <v>7597</v>
      </c>
    </row>
    <row r="3943" spans="7:10" x14ac:dyDescent="0.35">
      <c r="G3943" t="str">
        <f t="shared" si="141"/>
        <v>RY6LEAFIELD CLINIC</v>
      </c>
      <c r="H3943" t="str">
        <f t="shared" si="142"/>
        <v>RY6</v>
      </c>
      <c r="I3943" t="s">
        <v>7600</v>
      </c>
      <c r="J3943" t="s">
        <v>7599</v>
      </c>
    </row>
    <row r="3944" spans="7:10" x14ac:dyDescent="0.35">
      <c r="G3944" t="str">
        <f t="shared" si="141"/>
        <v>RY6LEEDS CITY COLLEGE - HORSFORTH CAMPUS</v>
      </c>
      <c r="H3944" t="str">
        <f t="shared" si="142"/>
        <v>RY6</v>
      </c>
      <c r="I3944" t="s">
        <v>7602</v>
      </c>
      <c r="J3944" t="s">
        <v>7601</v>
      </c>
    </row>
    <row r="3945" spans="7:10" x14ac:dyDescent="0.35">
      <c r="G3945" t="str">
        <f t="shared" si="141"/>
        <v>RY6LEEDS CITY COLLEGE - PARK LANE CAMPUS</v>
      </c>
      <c r="H3945" t="str">
        <f t="shared" si="142"/>
        <v>RY6</v>
      </c>
      <c r="I3945" t="s">
        <v>7604</v>
      </c>
      <c r="J3945" t="s">
        <v>7603</v>
      </c>
    </row>
    <row r="3946" spans="7:10" x14ac:dyDescent="0.35">
      <c r="G3946" t="str">
        <f t="shared" si="141"/>
        <v>RY6LEEDS CITY COLLEGE - THOMAS DANBY CAMPUS</v>
      </c>
      <c r="H3946" t="str">
        <f t="shared" si="142"/>
        <v>RY6</v>
      </c>
      <c r="I3946" t="s">
        <v>7606</v>
      </c>
      <c r="J3946" t="s">
        <v>7605</v>
      </c>
    </row>
    <row r="3947" spans="7:10" x14ac:dyDescent="0.35">
      <c r="G3947" t="str">
        <f t="shared" si="141"/>
        <v>RY6LEEDS COMMUNITY EQUIPMENT SERVICE</v>
      </c>
      <c r="H3947" t="str">
        <f t="shared" si="142"/>
        <v>RY6</v>
      </c>
      <c r="I3947" t="s">
        <v>7608</v>
      </c>
      <c r="J3947" t="s">
        <v>7607</v>
      </c>
    </row>
    <row r="3948" spans="7:10" x14ac:dyDescent="0.35">
      <c r="G3948" t="str">
        <f t="shared" si="141"/>
        <v>RY6LEEDS GENERAL INFIRMARY</v>
      </c>
      <c r="H3948" t="str">
        <f t="shared" si="142"/>
        <v>RY6</v>
      </c>
      <c r="I3948" t="s">
        <v>1545</v>
      </c>
      <c r="J3948" t="s">
        <v>7609</v>
      </c>
    </row>
    <row r="3949" spans="7:10" x14ac:dyDescent="0.35">
      <c r="G3949" t="str">
        <f t="shared" si="141"/>
        <v>RY6LEEDS STUDENT MEDICAL PRACTICE</v>
      </c>
      <c r="H3949" t="str">
        <f t="shared" si="142"/>
        <v>RY6</v>
      </c>
      <c r="I3949" t="s">
        <v>7611</v>
      </c>
      <c r="J3949" t="s">
        <v>7610</v>
      </c>
    </row>
    <row r="3950" spans="7:10" x14ac:dyDescent="0.35">
      <c r="G3950" t="str">
        <f t="shared" si="141"/>
        <v>RY6LITTLE WOODHOUSE HALL</v>
      </c>
      <c r="H3950" t="str">
        <f t="shared" si="142"/>
        <v>RY6</v>
      </c>
      <c r="I3950" t="s">
        <v>7613</v>
      </c>
      <c r="J3950" t="s">
        <v>7612</v>
      </c>
    </row>
    <row r="3951" spans="7:10" x14ac:dyDescent="0.35">
      <c r="G3951" t="str">
        <f t="shared" si="141"/>
        <v>RY6MANOR PARK SURGERY</v>
      </c>
      <c r="H3951" t="str">
        <f t="shared" si="142"/>
        <v>RY6</v>
      </c>
      <c r="I3951" t="s">
        <v>7615</v>
      </c>
      <c r="J3951" t="s">
        <v>7614</v>
      </c>
    </row>
    <row r="3952" spans="7:10" x14ac:dyDescent="0.35">
      <c r="G3952" t="str">
        <f t="shared" si="141"/>
        <v>RY6MEANWOOD HEALTH CENTRE</v>
      </c>
      <c r="H3952" t="str">
        <f t="shared" si="142"/>
        <v>RY6</v>
      </c>
      <c r="I3952" t="s">
        <v>7617</v>
      </c>
      <c r="J3952" t="s">
        <v>7616</v>
      </c>
    </row>
    <row r="3953" spans="7:10" x14ac:dyDescent="0.35">
      <c r="G3953" t="str">
        <f t="shared" si="141"/>
        <v>RY6MIDDLETON COMMUNITY HEALTH CENTRE</v>
      </c>
      <c r="H3953" t="str">
        <f t="shared" si="142"/>
        <v>RY6</v>
      </c>
      <c r="I3953" t="s">
        <v>7619</v>
      </c>
      <c r="J3953" t="s">
        <v>7618</v>
      </c>
    </row>
    <row r="3954" spans="7:10" x14ac:dyDescent="0.35">
      <c r="G3954" t="str">
        <f t="shared" si="141"/>
        <v>RY6MORLEY HEALTH CENTRE</v>
      </c>
      <c r="H3954" t="str">
        <f t="shared" si="142"/>
        <v>RY6</v>
      </c>
      <c r="I3954" t="s">
        <v>7621</v>
      </c>
      <c r="J3954" t="s">
        <v>7620</v>
      </c>
    </row>
    <row r="3955" spans="7:10" x14ac:dyDescent="0.35">
      <c r="G3955" t="str">
        <f t="shared" si="141"/>
        <v>RY6NEW CROFT SURGERY</v>
      </c>
      <c r="H3955" t="str">
        <f t="shared" si="142"/>
        <v>RY6</v>
      </c>
      <c r="I3955" t="s">
        <v>7623</v>
      </c>
      <c r="J3955" t="s">
        <v>7622</v>
      </c>
    </row>
    <row r="3956" spans="7:10" x14ac:dyDescent="0.35">
      <c r="G3956" t="str">
        <f t="shared" si="141"/>
        <v>RY6NORTH WEST HOUSE (PCT HQ)</v>
      </c>
      <c r="H3956" t="str">
        <f t="shared" si="142"/>
        <v>RY6</v>
      </c>
      <c r="I3956" t="s">
        <v>7625</v>
      </c>
      <c r="J3956" t="s">
        <v>7624</v>
      </c>
    </row>
    <row r="3957" spans="7:10" x14ac:dyDescent="0.35">
      <c r="G3957" t="str">
        <f t="shared" si="141"/>
        <v>RY6OFFENDER HEALTHCARE - LEEDS</v>
      </c>
      <c r="H3957" t="str">
        <f t="shared" si="142"/>
        <v>RY6</v>
      </c>
      <c r="I3957" t="s">
        <v>7627</v>
      </c>
      <c r="J3957" t="s">
        <v>7626</v>
      </c>
    </row>
    <row r="3958" spans="7:10" x14ac:dyDescent="0.35">
      <c r="G3958" t="str">
        <f t="shared" si="141"/>
        <v>RY6OFFENDER HEALTHCARE - WEALSTUN</v>
      </c>
      <c r="H3958" t="str">
        <f t="shared" si="142"/>
        <v>RY6</v>
      </c>
      <c r="I3958" t="s">
        <v>7629</v>
      </c>
      <c r="J3958" t="s">
        <v>7628</v>
      </c>
    </row>
    <row r="3959" spans="7:10" x14ac:dyDescent="0.35">
      <c r="G3959" t="str">
        <f t="shared" si="141"/>
        <v>RY6OFFENDER HEALTHCARE - WETHERBY</v>
      </c>
      <c r="H3959" t="str">
        <f t="shared" si="142"/>
        <v>RY6</v>
      </c>
      <c r="I3959" t="s">
        <v>7631</v>
      </c>
      <c r="J3959" t="s">
        <v>7630</v>
      </c>
    </row>
    <row r="3960" spans="7:10" x14ac:dyDescent="0.35">
      <c r="G3960" t="str">
        <f t="shared" si="141"/>
        <v>RY6OSMONDTHORPE ONE STOP SHOP</v>
      </c>
      <c r="H3960" t="str">
        <f t="shared" si="142"/>
        <v>RY6</v>
      </c>
      <c r="I3960" t="s">
        <v>7633</v>
      </c>
      <c r="J3960" t="s">
        <v>7632</v>
      </c>
    </row>
    <row r="3961" spans="7:10" x14ac:dyDescent="0.35">
      <c r="G3961" t="str">
        <f t="shared" si="141"/>
        <v>RY6OTLEY CLINIC</v>
      </c>
      <c r="H3961" t="str">
        <f t="shared" si="142"/>
        <v>RY6</v>
      </c>
      <c r="I3961" t="s">
        <v>7635</v>
      </c>
      <c r="J3961" t="s">
        <v>7634</v>
      </c>
    </row>
    <row r="3962" spans="7:10" x14ac:dyDescent="0.35">
      <c r="G3962" t="str">
        <f t="shared" si="141"/>
        <v>RY6PARK EDGE MEDICAL CENTRE</v>
      </c>
      <c r="H3962" t="str">
        <f t="shared" si="142"/>
        <v>RY6</v>
      </c>
      <c r="I3962" t="s">
        <v>7637</v>
      </c>
      <c r="J3962" t="s">
        <v>7636</v>
      </c>
    </row>
    <row r="3963" spans="7:10" x14ac:dyDescent="0.35">
      <c r="G3963" t="str">
        <f t="shared" si="141"/>
        <v>RY6PARK EDGE PRACTICE</v>
      </c>
      <c r="H3963" t="str">
        <f t="shared" si="142"/>
        <v>RY6</v>
      </c>
      <c r="I3963" t="s">
        <v>7639</v>
      </c>
      <c r="J3963" t="s">
        <v>7638</v>
      </c>
    </row>
    <row r="3964" spans="7:10" x14ac:dyDescent="0.35">
      <c r="G3964" t="str">
        <f t="shared" si="141"/>
        <v>RY6PARK ROAD MEDICAL CENTRE</v>
      </c>
      <c r="H3964" t="str">
        <f t="shared" si="142"/>
        <v>RY6</v>
      </c>
      <c r="I3964" t="s">
        <v>7641</v>
      </c>
      <c r="J3964" t="s">
        <v>7640</v>
      </c>
    </row>
    <row r="3965" spans="7:10" x14ac:dyDescent="0.35">
      <c r="G3965" t="str">
        <f t="shared" si="141"/>
        <v>RY6PARKSIDE COMMUNITY HEALTH CENTRE</v>
      </c>
      <c r="H3965" t="str">
        <f t="shared" si="142"/>
        <v>RY6</v>
      </c>
      <c r="I3965" t="s">
        <v>7643</v>
      </c>
      <c r="J3965" t="s">
        <v>7642</v>
      </c>
    </row>
    <row r="3966" spans="7:10" x14ac:dyDescent="0.35">
      <c r="G3966" t="str">
        <f t="shared" ref="G3966:G4016" si="143">H3966&amp;I3966</f>
        <v>RY6PRIORY VIEW MEDICAL CENTRE</v>
      </c>
      <c r="H3966" t="str">
        <f t="shared" si="142"/>
        <v>RY6</v>
      </c>
      <c r="I3966" t="s">
        <v>7645</v>
      </c>
      <c r="J3966" t="s">
        <v>7644</v>
      </c>
    </row>
    <row r="3967" spans="7:10" x14ac:dyDescent="0.35">
      <c r="G3967" t="str">
        <f t="shared" si="143"/>
        <v>RY6PUDSEY HEALTH CENTRE</v>
      </c>
      <c r="H3967" t="str">
        <f t="shared" si="142"/>
        <v>RY6</v>
      </c>
      <c r="I3967" t="s">
        <v>7647</v>
      </c>
      <c r="J3967" t="s">
        <v>7646</v>
      </c>
    </row>
    <row r="3968" spans="7:10" x14ac:dyDescent="0.35">
      <c r="G3968" t="str">
        <f t="shared" si="143"/>
        <v>RY6REGINALD CENTRE</v>
      </c>
      <c r="H3968" t="str">
        <f t="shared" si="142"/>
        <v>RY6</v>
      </c>
      <c r="I3968" t="s">
        <v>7649</v>
      </c>
      <c r="J3968" t="s">
        <v>7648</v>
      </c>
    </row>
    <row r="3969" spans="7:10" x14ac:dyDescent="0.35">
      <c r="G3969" t="str">
        <f t="shared" si="143"/>
        <v>RY6RICHMOND HOUSE</v>
      </c>
      <c r="H3969" t="str">
        <f t="shared" ref="H3969:H4019" si="144">LEFT(J3969,3)</f>
        <v>RY6</v>
      </c>
      <c r="I3969" t="s">
        <v>7651</v>
      </c>
      <c r="J3969" t="s">
        <v>7650</v>
      </c>
    </row>
    <row r="3970" spans="7:10" x14ac:dyDescent="0.35">
      <c r="G3970" t="str">
        <f t="shared" si="143"/>
        <v>RY6ROBIN LANE MEDICAL CENTRE</v>
      </c>
      <c r="H3970" t="str">
        <f t="shared" si="144"/>
        <v>RY6</v>
      </c>
      <c r="I3970" t="s">
        <v>7653</v>
      </c>
      <c r="J3970" t="s">
        <v>7652</v>
      </c>
    </row>
    <row r="3971" spans="7:10" x14ac:dyDescent="0.35">
      <c r="G3971" t="str">
        <f t="shared" si="143"/>
        <v>RY6ROTHWELL HEALTH CENTRE</v>
      </c>
      <c r="H3971" t="str">
        <f t="shared" si="144"/>
        <v>RY6</v>
      </c>
      <c r="I3971" t="s">
        <v>7655</v>
      </c>
      <c r="J3971" t="s">
        <v>7654</v>
      </c>
    </row>
    <row r="3972" spans="7:10" x14ac:dyDescent="0.35">
      <c r="G3972" t="str">
        <f t="shared" si="143"/>
        <v>RY6RUTLAND LODGE MEDICAL PRACTICE</v>
      </c>
      <c r="H3972" t="str">
        <f t="shared" si="144"/>
        <v>RY6</v>
      </c>
      <c r="I3972" t="s">
        <v>7657</v>
      </c>
      <c r="J3972" t="s">
        <v>7656</v>
      </c>
    </row>
    <row r="3973" spans="7:10" x14ac:dyDescent="0.35">
      <c r="G3973" t="str">
        <f t="shared" si="143"/>
        <v>RY6SCOTT HALL LEISURE CENTRE</v>
      </c>
      <c r="H3973" t="str">
        <f t="shared" si="144"/>
        <v>RY6</v>
      </c>
      <c r="I3973" t="s">
        <v>7659</v>
      </c>
      <c r="J3973" t="s">
        <v>7658</v>
      </c>
    </row>
    <row r="3974" spans="7:10" x14ac:dyDescent="0.35">
      <c r="G3974" t="str">
        <f t="shared" si="143"/>
        <v>RY6SEACROFT CLINIC</v>
      </c>
      <c r="H3974" t="str">
        <f t="shared" si="144"/>
        <v>RY6</v>
      </c>
      <c r="I3974" t="s">
        <v>7661</v>
      </c>
      <c r="J3974" t="s">
        <v>7660</v>
      </c>
    </row>
    <row r="3975" spans="7:10" x14ac:dyDescent="0.35">
      <c r="G3975" t="str">
        <f t="shared" si="143"/>
        <v>RY6SEACROFT HOSPITAL</v>
      </c>
      <c r="H3975" t="str">
        <f t="shared" si="144"/>
        <v>RY6</v>
      </c>
      <c r="I3975" t="s">
        <v>7663</v>
      </c>
      <c r="J3975" t="s">
        <v>7662</v>
      </c>
    </row>
    <row r="3976" spans="7:10" x14ac:dyDescent="0.35">
      <c r="G3976" t="str">
        <f t="shared" si="143"/>
        <v>RY6SEACROFT ONE STOP SHOP</v>
      </c>
      <c r="H3976" t="str">
        <f t="shared" si="144"/>
        <v>RY6</v>
      </c>
      <c r="I3976" t="s">
        <v>1589</v>
      </c>
      <c r="J3976" t="s">
        <v>7664</v>
      </c>
    </row>
    <row r="3977" spans="7:10" x14ac:dyDescent="0.35">
      <c r="G3977" t="str">
        <f t="shared" si="143"/>
        <v>RY6SHAFTSBURY HOUSE</v>
      </c>
      <c r="H3977" t="str">
        <f t="shared" si="144"/>
        <v>RY6</v>
      </c>
      <c r="I3977" t="s">
        <v>7666</v>
      </c>
      <c r="J3977" t="s">
        <v>7665</v>
      </c>
    </row>
    <row r="3978" spans="7:10" x14ac:dyDescent="0.35">
      <c r="G3978" t="str">
        <f t="shared" si="143"/>
        <v>RY6ST GEORGES CENTRE</v>
      </c>
      <c r="H3978" t="str">
        <f t="shared" si="144"/>
        <v>RY6</v>
      </c>
      <c r="I3978" t="s">
        <v>7668</v>
      </c>
      <c r="J3978" t="s">
        <v>7667</v>
      </c>
    </row>
    <row r="3979" spans="7:10" x14ac:dyDescent="0.35">
      <c r="G3979" t="str">
        <f t="shared" si="143"/>
        <v>RY6ST MARY'S HOSPITAL</v>
      </c>
      <c r="H3979" t="str">
        <f t="shared" si="144"/>
        <v>RY6</v>
      </c>
      <c r="I3979" t="s">
        <v>265</v>
      </c>
      <c r="J3979" t="s">
        <v>7669</v>
      </c>
    </row>
    <row r="3980" spans="7:10" x14ac:dyDescent="0.35">
      <c r="G3980" t="str">
        <f t="shared" si="143"/>
        <v>RY6STOCKDALE HOUSE</v>
      </c>
      <c r="H3980" t="str">
        <f t="shared" si="144"/>
        <v>RY6</v>
      </c>
      <c r="I3980" t="s">
        <v>7671</v>
      </c>
      <c r="J3980" t="s">
        <v>7670</v>
      </c>
    </row>
    <row r="3981" spans="7:10" x14ac:dyDescent="0.35">
      <c r="G3981" t="str">
        <f t="shared" si="143"/>
        <v>RY6STREET LANE PRACTICE</v>
      </c>
      <c r="H3981" t="str">
        <f t="shared" si="144"/>
        <v>RY6</v>
      </c>
      <c r="I3981" t="s">
        <v>7673</v>
      </c>
      <c r="J3981" t="s">
        <v>7672</v>
      </c>
    </row>
    <row r="3982" spans="7:10" x14ac:dyDescent="0.35">
      <c r="G3982" t="str">
        <f t="shared" si="143"/>
        <v>RY6SUNFIELD MEDICAL CENTRE</v>
      </c>
      <c r="H3982" t="str">
        <f t="shared" si="144"/>
        <v>RY6</v>
      </c>
      <c r="I3982" t="s">
        <v>7675</v>
      </c>
      <c r="J3982" t="s">
        <v>7674</v>
      </c>
    </row>
    <row r="3983" spans="7:10" x14ac:dyDescent="0.35">
      <c r="G3983" t="str">
        <f t="shared" si="143"/>
        <v>RY6SWILLINGTON CLINIC</v>
      </c>
      <c r="H3983" t="str">
        <f t="shared" si="144"/>
        <v>RY6</v>
      </c>
      <c r="I3983" t="s">
        <v>7677</v>
      </c>
      <c r="J3983" t="s">
        <v>7676</v>
      </c>
    </row>
    <row r="3984" spans="7:10" x14ac:dyDescent="0.35">
      <c r="G3984" t="str">
        <f t="shared" si="143"/>
        <v>RY6THORNTON MEDICAL CENTRE</v>
      </c>
      <c r="H3984" t="str">
        <f t="shared" si="144"/>
        <v>RY6</v>
      </c>
      <c r="I3984" t="s">
        <v>7679</v>
      </c>
      <c r="J3984" t="s">
        <v>7678</v>
      </c>
    </row>
    <row r="3985" spans="7:10" x14ac:dyDescent="0.35">
      <c r="G3985" t="str">
        <f t="shared" si="143"/>
        <v>RY6TINSHILL LANE SURGERY</v>
      </c>
      <c r="H3985" t="str">
        <f t="shared" si="144"/>
        <v>RY6</v>
      </c>
      <c r="I3985" t="s">
        <v>7681</v>
      </c>
      <c r="J3985" t="s">
        <v>7680</v>
      </c>
    </row>
    <row r="3986" spans="7:10" x14ac:dyDescent="0.35">
      <c r="G3986" t="str">
        <f t="shared" si="143"/>
        <v>RY6WEST LODGE SURGERY</v>
      </c>
      <c r="H3986" t="str">
        <f t="shared" si="144"/>
        <v>RY6</v>
      </c>
      <c r="I3986" t="s">
        <v>7683</v>
      </c>
      <c r="J3986" t="s">
        <v>7682</v>
      </c>
    </row>
    <row r="3987" spans="7:10" x14ac:dyDescent="0.35">
      <c r="G3987" t="str">
        <f t="shared" si="143"/>
        <v>RY6WESTGATE SURGERY</v>
      </c>
      <c r="H3987" t="str">
        <f t="shared" si="144"/>
        <v>RY6</v>
      </c>
      <c r="I3987" t="s">
        <v>7685</v>
      </c>
      <c r="J3987" t="s">
        <v>7684</v>
      </c>
    </row>
    <row r="3988" spans="7:10" x14ac:dyDescent="0.35">
      <c r="G3988" t="str">
        <f t="shared" si="143"/>
        <v>RY6WETHERBY HEALTH CENTRE</v>
      </c>
      <c r="H3988" t="str">
        <f t="shared" si="144"/>
        <v>RY6</v>
      </c>
      <c r="I3988" t="s">
        <v>7687</v>
      </c>
      <c r="J3988" t="s">
        <v>7686</v>
      </c>
    </row>
    <row r="3989" spans="7:10" x14ac:dyDescent="0.35">
      <c r="G3989" t="str">
        <f t="shared" si="143"/>
        <v>RY6WHARFEDALE HOSPITAL</v>
      </c>
      <c r="H3989" t="str">
        <f t="shared" si="144"/>
        <v>RY6</v>
      </c>
      <c r="I3989" t="s">
        <v>7689</v>
      </c>
      <c r="J3989" t="s">
        <v>7688</v>
      </c>
    </row>
    <row r="3990" spans="7:10" x14ac:dyDescent="0.35">
      <c r="G3990" t="str">
        <f t="shared" si="143"/>
        <v>RY6WHITEHALL SURGERY</v>
      </c>
      <c r="H3990" t="str">
        <f t="shared" si="144"/>
        <v>RY6</v>
      </c>
      <c r="I3990" t="s">
        <v>7691</v>
      </c>
      <c r="J3990" t="s">
        <v>7690</v>
      </c>
    </row>
    <row r="3991" spans="7:10" x14ac:dyDescent="0.35">
      <c r="G3991" t="str">
        <f t="shared" si="143"/>
        <v>RY6WIRA HOUSE</v>
      </c>
      <c r="H3991" t="str">
        <f t="shared" si="144"/>
        <v>RY6</v>
      </c>
      <c r="I3991" t="s">
        <v>7693</v>
      </c>
      <c r="J3991" t="s">
        <v>7692</v>
      </c>
    </row>
    <row r="3992" spans="7:10" x14ac:dyDescent="0.35">
      <c r="G3992" t="str">
        <f t="shared" si="143"/>
        <v>RY6WOODHOUSE HEALTH CENTRE</v>
      </c>
      <c r="H3992" t="str">
        <f t="shared" si="144"/>
        <v>RY6</v>
      </c>
      <c r="I3992" t="s">
        <v>7695</v>
      </c>
      <c r="J3992" t="s">
        <v>7694</v>
      </c>
    </row>
    <row r="3993" spans="7:10" x14ac:dyDescent="0.35">
      <c r="G3993" t="str">
        <f t="shared" si="143"/>
        <v>RY6WOODSLEY ROAD HEALTH CENTRE</v>
      </c>
      <c r="H3993" t="str">
        <f t="shared" si="144"/>
        <v>RY6</v>
      </c>
      <c r="I3993" t="s">
        <v>7697</v>
      </c>
      <c r="J3993" t="s">
        <v>7696</v>
      </c>
    </row>
    <row r="3994" spans="7:10" x14ac:dyDescent="0.35">
      <c r="G3994" t="str">
        <f t="shared" si="143"/>
        <v>RY6WORTLEY BECK HEALTH CENTRE</v>
      </c>
      <c r="H3994" t="str">
        <f t="shared" si="144"/>
        <v>RY6</v>
      </c>
      <c r="I3994" t="s">
        <v>7699</v>
      </c>
      <c r="J3994" t="s">
        <v>7698</v>
      </c>
    </row>
    <row r="3995" spans="7:10" x14ac:dyDescent="0.35">
      <c r="G3995" t="str">
        <f t="shared" si="143"/>
        <v>RY6YEADON HEALTH CENTRE</v>
      </c>
      <c r="H3995" t="str">
        <f t="shared" si="144"/>
        <v>RY6</v>
      </c>
      <c r="I3995" t="s">
        <v>7701</v>
      </c>
      <c r="J3995" t="s">
        <v>7700</v>
      </c>
    </row>
    <row r="3996" spans="7:10" x14ac:dyDescent="0.35">
      <c r="G3996" t="str">
        <f t="shared" si="143"/>
        <v>RY8AMBERLEY HOUSE</v>
      </c>
      <c r="H3996" t="str">
        <f t="shared" si="144"/>
        <v>RY8</v>
      </c>
      <c r="I3996" t="s">
        <v>7703</v>
      </c>
      <c r="J3996" t="s">
        <v>7702</v>
      </c>
    </row>
    <row r="3997" spans="7:10" x14ac:dyDescent="0.35">
      <c r="G3997" t="str">
        <f t="shared" si="143"/>
        <v>RY8ASH GREEN</v>
      </c>
      <c r="H3997" t="str">
        <f t="shared" si="144"/>
        <v>RY8</v>
      </c>
      <c r="I3997" t="s">
        <v>7705</v>
      </c>
      <c r="J3997" t="s">
        <v>7704</v>
      </c>
    </row>
    <row r="3998" spans="7:10" x14ac:dyDescent="0.35">
      <c r="G3998" t="str">
        <f t="shared" si="143"/>
        <v>RY8BABINGTON HOSPITAL</v>
      </c>
      <c r="H3998" t="str">
        <f t="shared" si="144"/>
        <v>RY8</v>
      </c>
      <c r="I3998" t="s">
        <v>7707</v>
      </c>
      <c r="J3998" t="s">
        <v>7706</v>
      </c>
    </row>
    <row r="3999" spans="7:10" x14ac:dyDescent="0.35">
      <c r="G3999" t="str">
        <f t="shared" si="143"/>
        <v>RY8BABINGTON HOSPITAL 2</v>
      </c>
      <c r="H3999" t="str">
        <f t="shared" si="144"/>
        <v>RY8</v>
      </c>
      <c r="I3999" t="s">
        <v>7709</v>
      </c>
      <c r="J3999" t="s">
        <v>7708</v>
      </c>
    </row>
    <row r="4000" spans="7:10" x14ac:dyDescent="0.35">
      <c r="G4000" t="str">
        <f t="shared" si="143"/>
        <v>RY8BOLSOVER HOSPITAL</v>
      </c>
      <c r="H4000" t="str">
        <f t="shared" si="144"/>
        <v>RY8</v>
      </c>
      <c r="I4000" t="s">
        <v>7711</v>
      </c>
      <c r="J4000" t="s">
        <v>7710</v>
      </c>
    </row>
    <row r="4001" spans="7:10" x14ac:dyDescent="0.35">
      <c r="G4001" t="str">
        <f t="shared" si="143"/>
        <v>RY8BUXTON COTTAGE HOSPITAL</v>
      </c>
      <c r="H4001" t="str">
        <f t="shared" si="144"/>
        <v>RY8</v>
      </c>
      <c r="I4001" t="s">
        <v>5236</v>
      </c>
      <c r="J4001" t="s">
        <v>7712</v>
      </c>
    </row>
    <row r="4002" spans="7:10" x14ac:dyDescent="0.35">
      <c r="G4002" t="str">
        <f t="shared" si="143"/>
        <v>RY8BUXTON HOSPITAL</v>
      </c>
      <c r="H4002" t="str">
        <f t="shared" si="144"/>
        <v>RY8</v>
      </c>
      <c r="I4002" t="s">
        <v>1504</v>
      </c>
      <c r="J4002" t="s">
        <v>7713</v>
      </c>
    </row>
    <row r="4003" spans="7:10" x14ac:dyDescent="0.35">
      <c r="G4003" t="str">
        <f t="shared" si="143"/>
        <v>RY8CARDIOLOGY - ILKESTON</v>
      </c>
      <c r="H4003" t="str">
        <f t="shared" si="144"/>
        <v>RY8</v>
      </c>
      <c r="I4003" t="s">
        <v>7715</v>
      </c>
      <c r="J4003" t="s">
        <v>7714</v>
      </c>
    </row>
    <row r="4004" spans="7:10" x14ac:dyDescent="0.35">
      <c r="G4004" t="str">
        <f t="shared" si="143"/>
        <v>RY8CARDIOLOGY - LONG EATON</v>
      </c>
      <c r="H4004" t="str">
        <f t="shared" si="144"/>
        <v>RY8</v>
      </c>
      <c r="I4004" t="s">
        <v>7717</v>
      </c>
      <c r="J4004" t="s">
        <v>7716</v>
      </c>
    </row>
    <row r="4005" spans="7:10" x14ac:dyDescent="0.35">
      <c r="G4005" t="str">
        <f t="shared" si="143"/>
        <v>RY8CAVENDISH HOSPITAL</v>
      </c>
      <c r="H4005" t="str">
        <f t="shared" si="144"/>
        <v>RY8</v>
      </c>
      <c r="I4005" t="s">
        <v>7719</v>
      </c>
      <c r="J4005" t="s">
        <v>7718</v>
      </c>
    </row>
    <row r="4006" spans="7:10" x14ac:dyDescent="0.35">
      <c r="G4006" t="str">
        <f t="shared" si="143"/>
        <v>RY8CLAY CROSS HOSPITAL</v>
      </c>
      <c r="H4006" t="str">
        <f t="shared" si="144"/>
        <v>RY8</v>
      </c>
      <c r="I4006" t="s">
        <v>7721</v>
      </c>
      <c r="J4006" t="s">
        <v>7720</v>
      </c>
    </row>
    <row r="4007" spans="7:10" x14ac:dyDescent="0.35">
      <c r="G4007" t="str">
        <f t="shared" si="143"/>
        <v>RY8DERBYSHIRE COUNTY PCT HEALTH PROMOTION</v>
      </c>
      <c r="H4007" t="str">
        <f t="shared" si="144"/>
        <v>RY8</v>
      </c>
      <c r="I4007" t="s">
        <v>7723</v>
      </c>
      <c r="J4007" t="s">
        <v>7722</v>
      </c>
    </row>
    <row r="4008" spans="7:10" x14ac:dyDescent="0.35">
      <c r="G4008" t="str">
        <f t="shared" si="143"/>
        <v>RY8DRONFIELD CIVIC HALL</v>
      </c>
      <c r="H4008" t="str">
        <f t="shared" si="144"/>
        <v>RY8</v>
      </c>
      <c r="I4008" t="s">
        <v>7725</v>
      </c>
      <c r="J4008" t="s">
        <v>7724</v>
      </c>
    </row>
    <row r="4009" spans="7:10" x14ac:dyDescent="0.35">
      <c r="G4009" t="str">
        <f t="shared" si="143"/>
        <v>RY8EAR NOSE &amp; THROAT - ILKESTON</v>
      </c>
      <c r="H4009" t="str">
        <f t="shared" si="144"/>
        <v>RY8</v>
      </c>
      <c r="I4009" t="s">
        <v>7727</v>
      </c>
      <c r="J4009" t="s">
        <v>7726</v>
      </c>
    </row>
    <row r="4010" spans="7:10" x14ac:dyDescent="0.35">
      <c r="G4010" t="str">
        <f t="shared" si="143"/>
        <v>RY8EAR NOSE &amp; THROAT HMH</v>
      </c>
      <c r="H4010" t="str">
        <f t="shared" si="144"/>
        <v>RY8</v>
      </c>
      <c r="I4010" t="s">
        <v>7729</v>
      </c>
      <c r="J4010" t="s">
        <v>7728</v>
      </c>
    </row>
    <row r="4011" spans="7:10" x14ac:dyDescent="0.35">
      <c r="G4011" t="str">
        <f t="shared" si="143"/>
        <v>RY8ENT - LONG EATON</v>
      </c>
      <c r="H4011" t="str">
        <f t="shared" si="144"/>
        <v>RY8</v>
      </c>
      <c r="I4011" t="s">
        <v>7731</v>
      </c>
      <c r="J4011" t="s">
        <v>7730</v>
      </c>
    </row>
    <row r="4012" spans="7:10" x14ac:dyDescent="0.35">
      <c r="G4012" t="str">
        <f t="shared" si="143"/>
        <v>RY8GASTROENTEROLOGY - HMH</v>
      </c>
      <c r="H4012" t="str">
        <f t="shared" si="144"/>
        <v>RY8</v>
      </c>
      <c r="I4012" t="s">
        <v>7733</v>
      </c>
      <c r="J4012" t="s">
        <v>7732</v>
      </c>
    </row>
    <row r="4013" spans="7:10" x14ac:dyDescent="0.35">
      <c r="G4013" t="str">
        <f t="shared" si="143"/>
        <v>RY8GASTROENTEROLOGY - ILKESTON</v>
      </c>
      <c r="H4013" t="str">
        <f t="shared" si="144"/>
        <v>RY8</v>
      </c>
      <c r="I4013" t="s">
        <v>7735</v>
      </c>
      <c r="J4013" t="s">
        <v>7734</v>
      </c>
    </row>
    <row r="4014" spans="7:10" x14ac:dyDescent="0.35">
      <c r="G4014" t="str">
        <f t="shared" si="143"/>
        <v>RY8GASTROENTEROLOGY - LONG EATON</v>
      </c>
      <c r="H4014" t="str">
        <f t="shared" si="144"/>
        <v>RY8</v>
      </c>
      <c r="I4014" t="s">
        <v>7737</v>
      </c>
      <c r="J4014" t="s">
        <v>7736</v>
      </c>
    </row>
    <row r="4015" spans="7:10" x14ac:dyDescent="0.35">
      <c r="G4015" t="str">
        <f t="shared" si="143"/>
        <v>RY8GASTROENTEROLOGY - RIPLEY</v>
      </c>
      <c r="H4015" t="str">
        <f t="shared" si="144"/>
        <v>RY8</v>
      </c>
      <c r="I4015" t="s">
        <v>7739</v>
      </c>
      <c r="J4015" t="s">
        <v>7738</v>
      </c>
    </row>
    <row r="4016" spans="7:10" x14ac:dyDescent="0.35">
      <c r="G4016" t="str">
        <f t="shared" si="143"/>
        <v>RY8GERIATRIC MEDICINE</v>
      </c>
      <c r="H4016" t="str">
        <f t="shared" si="144"/>
        <v>RY8</v>
      </c>
      <c r="I4016" t="s">
        <v>7741</v>
      </c>
      <c r="J4016" t="s">
        <v>7740</v>
      </c>
    </row>
    <row r="4017" spans="7:10" x14ac:dyDescent="0.35">
      <c r="G4017" t="str">
        <f t="shared" ref="G4017:G4064" si="145">H4017&amp;I4017</f>
        <v>RY8GERIATRIC MEDICINE - BABINGTON</v>
      </c>
      <c r="H4017" t="str">
        <f t="shared" si="144"/>
        <v>RY8</v>
      </c>
      <c r="I4017" t="s">
        <v>7743</v>
      </c>
      <c r="J4017" t="s">
        <v>7742</v>
      </c>
    </row>
    <row r="4018" spans="7:10" x14ac:dyDescent="0.35">
      <c r="G4018" t="str">
        <f t="shared" si="145"/>
        <v>RY8GERIATRIC MEDICINE - RIPLEY</v>
      </c>
      <c r="H4018" t="str">
        <f t="shared" si="144"/>
        <v>RY8</v>
      </c>
      <c r="I4018" t="s">
        <v>7745</v>
      </c>
      <c r="J4018" t="s">
        <v>7744</v>
      </c>
    </row>
    <row r="4019" spans="7:10" x14ac:dyDescent="0.35">
      <c r="G4019" t="str">
        <f t="shared" si="145"/>
        <v>RY8GYNAECOLOGY - HMH</v>
      </c>
      <c r="H4019" t="str">
        <f t="shared" si="144"/>
        <v>RY8</v>
      </c>
      <c r="I4019" t="s">
        <v>7747</v>
      </c>
      <c r="J4019" t="s">
        <v>7746</v>
      </c>
    </row>
    <row r="4020" spans="7:10" x14ac:dyDescent="0.35">
      <c r="G4020" t="str">
        <f t="shared" si="145"/>
        <v>RY8GYNAECOLOGY - ILKESTON</v>
      </c>
      <c r="H4020" t="str">
        <f t="shared" ref="H4020:H4067" si="146">LEFT(J4020,3)</f>
        <v>RY8</v>
      </c>
      <c r="I4020" t="s">
        <v>7749</v>
      </c>
      <c r="J4020" t="s">
        <v>7748</v>
      </c>
    </row>
    <row r="4021" spans="7:10" x14ac:dyDescent="0.35">
      <c r="G4021" t="str">
        <f t="shared" si="145"/>
        <v>RY8GYNAECOLOGY - LONG EATON</v>
      </c>
      <c r="H4021" t="str">
        <f t="shared" si="146"/>
        <v>RY8</v>
      </c>
      <c r="I4021" t="s">
        <v>7751</v>
      </c>
      <c r="J4021" t="s">
        <v>7750</v>
      </c>
    </row>
    <row r="4022" spans="7:10" x14ac:dyDescent="0.35">
      <c r="G4022" t="str">
        <f t="shared" si="145"/>
        <v>RY8GYNAECOLOGY - RIPLEY</v>
      </c>
      <c r="H4022" t="str">
        <f t="shared" si="146"/>
        <v>RY8</v>
      </c>
      <c r="I4022" t="s">
        <v>7753</v>
      </c>
      <c r="J4022" t="s">
        <v>7752</v>
      </c>
    </row>
    <row r="4023" spans="7:10" x14ac:dyDescent="0.35">
      <c r="G4023" t="str">
        <f t="shared" si="145"/>
        <v>RY8HAZELWOOD</v>
      </c>
      <c r="H4023" t="str">
        <f t="shared" si="146"/>
        <v>RY8</v>
      </c>
      <c r="I4023" t="s">
        <v>2929</v>
      </c>
      <c r="J4023" t="s">
        <v>7754</v>
      </c>
    </row>
    <row r="4024" spans="7:10" x14ac:dyDescent="0.35">
      <c r="G4024" t="str">
        <f t="shared" si="145"/>
        <v>RY8HEANOR MEMORIAL HOSPITAL</v>
      </c>
      <c r="H4024" t="str">
        <f t="shared" si="146"/>
        <v>RY8</v>
      </c>
      <c r="I4024" t="s">
        <v>7756</v>
      </c>
      <c r="J4024" t="s">
        <v>7755</v>
      </c>
    </row>
    <row r="4025" spans="7:10" x14ac:dyDescent="0.35">
      <c r="G4025" t="str">
        <f t="shared" si="145"/>
        <v>RY8HEANOR MEMORIAL HOSPITAL 2</v>
      </c>
      <c r="H4025" t="str">
        <f t="shared" si="146"/>
        <v>RY8</v>
      </c>
      <c r="I4025" t="s">
        <v>7758</v>
      </c>
      <c r="J4025" t="s">
        <v>7757</v>
      </c>
    </row>
    <row r="4026" spans="7:10" x14ac:dyDescent="0.35">
      <c r="G4026" t="str">
        <f t="shared" si="145"/>
        <v>RY8ILKESTON COMMUNITY HOSPITAL</v>
      </c>
      <c r="H4026" t="str">
        <f t="shared" si="146"/>
        <v>RY8</v>
      </c>
      <c r="I4026" t="s">
        <v>7760</v>
      </c>
      <c r="J4026" t="s">
        <v>7759</v>
      </c>
    </row>
    <row r="4027" spans="7:10" x14ac:dyDescent="0.35">
      <c r="G4027" t="str">
        <f t="shared" si="145"/>
        <v>RY8ILKESTON HOSPITAL</v>
      </c>
      <c r="H4027" t="str">
        <f t="shared" si="146"/>
        <v>RY8</v>
      </c>
      <c r="I4027" t="s">
        <v>7762</v>
      </c>
      <c r="J4027" t="s">
        <v>7761</v>
      </c>
    </row>
    <row r="4028" spans="7:10" x14ac:dyDescent="0.35">
      <c r="G4028" t="str">
        <f t="shared" si="145"/>
        <v>RY8LONG EATON HEALTH CENTRE</v>
      </c>
      <c r="H4028" t="str">
        <f t="shared" si="146"/>
        <v>RY8</v>
      </c>
      <c r="I4028" t="s">
        <v>7764</v>
      </c>
      <c r="J4028" t="s">
        <v>7763</v>
      </c>
    </row>
    <row r="4029" spans="7:10" x14ac:dyDescent="0.35">
      <c r="G4029" t="str">
        <f t="shared" si="145"/>
        <v>RY8NEPHROLOGY - LONG EATON</v>
      </c>
      <c r="H4029" t="str">
        <f t="shared" si="146"/>
        <v>RY8</v>
      </c>
      <c r="I4029" t="s">
        <v>7766</v>
      </c>
      <c r="J4029" t="s">
        <v>7765</v>
      </c>
    </row>
    <row r="4030" spans="7:10" x14ac:dyDescent="0.35">
      <c r="G4030" t="str">
        <f t="shared" si="145"/>
        <v>RY8NEWHOLME HOSPITAL</v>
      </c>
      <c r="H4030" t="str">
        <f t="shared" si="146"/>
        <v>RY8</v>
      </c>
      <c r="I4030" t="s">
        <v>6697</v>
      </c>
      <c r="J4030" t="s">
        <v>7767</v>
      </c>
    </row>
    <row r="4031" spans="7:10" x14ac:dyDescent="0.35">
      <c r="G4031" t="str">
        <f t="shared" si="145"/>
        <v>RY8OLD VICARAGE</v>
      </c>
      <c r="H4031" t="str">
        <f t="shared" si="146"/>
        <v>RY8</v>
      </c>
      <c r="I4031" t="s">
        <v>4909</v>
      </c>
      <c r="J4031" t="s">
        <v>7768</v>
      </c>
    </row>
    <row r="4032" spans="7:10" x14ac:dyDescent="0.35">
      <c r="G4032" t="str">
        <f t="shared" si="145"/>
        <v>RY8OPHTHALMOLOGY - ILKESTON</v>
      </c>
      <c r="H4032" t="str">
        <f t="shared" si="146"/>
        <v>RY8</v>
      </c>
      <c r="I4032" t="s">
        <v>7770</v>
      </c>
      <c r="J4032" t="s">
        <v>7769</v>
      </c>
    </row>
    <row r="4033" spans="7:10" x14ac:dyDescent="0.35">
      <c r="G4033" t="str">
        <f t="shared" si="145"/>
        <v>RY8OPHTHALMOLOGY - LONG EATON</v>
      </c>
      <c r="H4033" t="str">
        <f t="shared" si="146"/>
        <v>RY8</v>
      </c>
      <c r="I4033" t="s">
        <v>7772</v>
      </c>
      <c r="J4033" t="s">
        <v>7771</v>
      </c>
    </row>
    <row r="4034" spans="7:10" x14ac:dyDescent="0.35">
      <c r="G4034" t="str">
        <f t="shared" si="145"/>
        <v>RY8OPHTHALMOLOGY - RIPLEY</v>
      </c>
      <c r="H4034" t="str">
        <f t="shared" si="146"/>
        <v>RY8</v>
      </c>
      <c r="I4034" t="s">
        <v>7774</v>
      </c>
      <c r="J4034" t="s">
        <v>7773</v>
      </c>
    </row>
    <row r="4035" spans="7:10" x14ac:dyDescent="0.35">
      <c r="G4035" t="str">
        <f t="shared" si="145"/>
        <v>RY8OPMH</v>
      </c>
      <c r="H4035" t="str">
        <f t="shared" si="146"/>
        <v>RY8</v>
      </c>
      <c r="I4035" t="s">
        <v>7776</v>
      </c>
      <c r="J4035" t="s">
        <v>7775</v>
      </c>
    </row>
    <row r="4036" spans="7:10" x14ac:dyDescent="0.35">
      <c r="G4036" t="str">
        <f t="shared" si="145"/>
        <v>RY8ORCHARD COTTAGES</v>
      </c>
      <c r="H4036" t="str">
        <f t="shared" si="146"/>
        <v>RY8</v>
      </c>
      <c r="I4036" t="s">
        <v>7778</v>
      </c>
      <c r="J4036" t="s">
        <v>7777</v>
      </c>
    </row>
    <row r="4037" spans="7:10" x14ac:dyDescent="0.35">
      <c r="G4037" t="str">
        <f t="shared" si="145"/>
        <v>RY8ORTHOPAEDIC- LONG EATON</v>
      </c>
      <c r="H4037" t="str">
        <f t="shared" si="146"/>
        <v>RY8</v>
      </c>
      <c r="I4037" t="s">
        <v>7780</v>
      </c>
      <c r="J4037" t="s">
        <v>7779</v>
      </c>
    </row>
    <row r="4038" spans="7:10" x14ac:dyDescent="0.35">
      <c r="G4038" t="str">
        <f t="shared" si="145"/>
        <v>RY8PAEDIATRICS - RIPLEY</v>
      </c>
      <c r="H4038" t="str">
        <f t="shared" si="146"/>
        <v>RY8</v>
      </c>
      <c r="I4038" t="s">
        <v>7782</v>
      </c>
      <c r="J4038" t="s">
        <v>7781</v>
      </c>
    </row>
    <row r="4039" spans="7:10" x14ac:dyDescent="0.35">
      <c r="G4039" t="str">
        <f t="shared" si="145"/>
        <v>RY8PALLIATIVE CARE - ILKESTON</v>
      </c>
      <c r="H4039" t="str">
        <f t="shared" si="146"/>
        <v>RY8</v>
      </c>
      <c r="I4039" t="s">
        <v>7784</v>
      </c>
      <c r="J4039" t="s">
        <v>7783</v>
      </c>
    </row>
    <row r="4040" spans="7:10" x14ac:dyDescent="0.35">
      <c r="G4040" t="str">
        <f t="shared" si="145"/>
        <v>RY8PALLIATIVE CARE - RIPLEY</v>
      </c>
      <c r="H4040" t="str">
        <f t="shared" si="146"/>
        <v>RY8</v>
      </c>
      <c r="I4040" t="s">
        <v>7786</v>
      </c>
      <c r="J4040" t="s">
        <v>7785</v>
      </c>
    </row>
    <row r="4041" spans="7:10" x14ac:dyDescent="0.35">
      <c r="G4041" t="str">
        <f t="shared" si="145"/>
        <v>RY8PARK HILL</v>
      </c>
      <c r="H4041" t="str">
        <f t="shared" si="146"/>
        <v>RY8</v>
      </c>
      <c r="I4041" t="s">
        <v>7788</v>
      </c>
      <c r="J4041" t="s">
        <v>7787</v>
      </c>
    </row>
    <row r="4042" spans="7:10" x14ac:dyDescent="0.35">
      <c r="G4042" t="str">
        <f t="shared" si="145"/>
        <v>RY8RESPIRATORY- LONG EATON</v>
      </c>
      <c r="H4042" t="str">
        <f t="shared" si="146"/>
        <v>RY8</v>
      </c>
      <c r="I4042" t="s">
        <v>7790</v>
      </c>
      <c r="J4042" t="s">
        <v>7789</v>
      </c>
    </row>
    <row r="4043" spans="7:10" x14ac:dyDescent="0.35">
      <c r="G4043" t="str">
        <f t="shared" si="145"/>
        <v>RY8RESPIRATORY MEDICINE</v>
      </c>
      <c r="H4043" t="str">
        <f t="shared" si="146"/>
        <v>RY8</v>
      </c>
      <c r="I4043" t="s">
        <v>7792</v>
      </c>
      <c r="J4043" t="s">
        <v>7791</v>
      </c>
    </row>
    <row r="4044" spans="7:10" x14ac:dyDescent="0.35">
      <c r="G4044" t="str">
        <f t="shared" si="145"/>
        <v>RY8RHEUMATOLOGY - HMH</v>
      </c>
      <c r="H4044" t="str">
        <f t="shared" si="146"/>
        <v>RY8</v>
      </c>
      <c r="I4044" t="s">
        <v>7794</v>
      </c>
      <c r="J4044" t="s">
        <v>7793</v>
      </c>
    </row>
    <row r="4045" spans="7:10" x14ac:dyDescent="0.35">
      <c r="G4045" t="str">
        <f t="shared" si="145"/>
        <v>RY8RHEUMATOLOGY - ILKESTON</v>
      </c>
      <c r="H4045" t="str">
        <f t="shared" si="146"/>
        <v>RY8</v>
      </c>
      <c r="I4045" t="s">
        <v>7796</v>
      </c>
      <c r="J4045" t="s">
        <v>7795</v>
      </c>
    </row>
    <row r="4046" spans="7:10" x14ac:dyDescent="0.35">
      <c r="G4046" t="str">
        <f t="shared" si="145"/>
        <v>RY8RHEUMATOLOGY - RIPLEY</v>
      </c>
      <c r="H4046" t="str">
        <f t="shared" si="146"/>
        <v>RY8</v>
      </c>
      <c r="I4046" t="s">
        <v>7798</v>
      </c>
      <c r="J4046" t="s">
        <v>7797</v>
      </c>
    </row>
    <row r="4047" spans="7:10" x14ac:dyDescent="0.35">
      <c r="G4047" t="str">
        <f t="shared" si="145"/>
        <v>RY8RIPLEY HOSPITAL</v>
      </c>
      <c r="H4047" t="str">
        <f t="shared" si="146"/>
        <v>RY8</v>
      </c>
      <c r="I4047" t="s">
        <v>6704</v>
      </c>
      <c r="J4047" t="s">
        <v>7799</v>
      </c>
    </row>
    <row r="4048" spans="7:10" x14ac:dyDescent="0.35">
      <c r="G4048" t="str">
        <f t="shared" si="145"/>
        <v>RY8RIPLEY HOSPITAL 2</v>
      </c>
      <c r="H4048" t="str">
        <f t="shared" si="146"/>
        <v>RY8</v>
      </c>
      <c r="I4048" t="s">
        <v>7801</v>
      </c>
      <c r="J4048" t="s">
        <v>7800</v>
      </c>
    </row>
    <row r="4049" spans="7:10" x14ac:dyDescent="0.35">
      <c r="G4049" t="str">
        <f t="shared" si="145"/>
        <v>RY8ROBERTSON ROAD</v>
      </c>
      <c r="H4049" t="str">
        <f t="shared" si="146"/>
        <v>RY8</v>
      </c>
      <c r="I4049" t="s">
        <v>7803</v>
      </c>
      <c r="J4049" t="s">
        <v>7802</v>
      </c>
    </row>
    <row r="4050" spans="7:10" x14ac:dyDescent="0.35">
      <c r="G4050" t="str">
        <f t="shared" si="145"/>
        <v>RY8ROCKLEY HOUSE</v>
      </c>
      <c r="H4050" t="str">
        <f t="shared" si="146"/>
        <v>RY8</v>
      </c>
      <c r="I4050" t="s">
        <v>7805</v>
      </c>
      <c r="J4050" t="s">
        <v>7804</v>
      </c>
    </row>
    <row r="4051" spans="7:10" x14ac:dyDescent="0.35">
      <c r="G4051" t="str">
        <f t="shared" si="145"/>
        <v>RY8ST OSWALD'S</v>
      </c>
      <c r="H4051" t="str">
        <f t="shared" si="146"/>
        <v>RY8</v>
      </c>
      <c r="I4051" t="s">
        <v>7807</v>
      </c>
      <c r="J4051" t="s">
        <v>7806</v>
      </c>
    </row>
    <row r="4052" spans="7:10" x14ac:dyDescent="0.35">
      <c r="G4052" t="str">
        <f t="shared" si="145"/>
        <v>RY8ST OSWALD'S COMMUNITY HOSPITAL</v>
      </c>
      <c r="H4052" t="str">
        <f t="shared" si="146"/>
        <v>RY8</v>
      </c>
      <c r="I4052" t="s">
        <v>7809</v>
      </c>
      <c r="J4052" t="s">
        <v>7808</v>
      </c>
    </row>
    <row r="4053" spans="7:10" x14ac:dyDescent="0.35">
      <c r="G4053" t="str">
        <f t="shared" si="145"/>
        <v>RY8THE LIMES</v>
      </c>
      <c r="H4053" t="str">
        <f t="shared" si="146"/>
        <v>RY8</v>
      </c>
      <c r="I4053" t="s">
        <v>2320</v>
      </c>
      <c r="J4053" t="s">
        <v>7810</v>
      </c>
    </row>
    <row r="4054" spans="7:10" x14ac:dyDescent="0.35">
      <c r="G4054" t="str">
        <f t="shared" si="145"/>
        <v>RY8THE MANOR STORE</v>
      </c>
      <c r="H4054" t="str">
        <f t="shared" si="146"/>
        <v>RY8</v>
      </c>
      <c r="I4054" t="s">
        <v>7812</v>
      </c>
      <c r="J4054" t="s">
        <v>7811</v>
      </c>
    </row>
    <row r="4055" spans="7:10" x14ac:dyDescent="0.35">
      <c r="G4055" t="str">
        <f t="shared" si="145"/>
        <v>RY8THE POPLARS</v>
      </c>
      <c r="H4055" t="str">
        <f t="shared" si="146"/>
        <v>RY8</v>
      </c>
      <c r="I4055" t="s">
        <v>6636</v>
      </c>
      <c r="J4055" t="s">
        <v>7813</v>
      </c>
    </row>
    <row r="4056" spans="7:10" x14ac:dyDescent="0.35">
      <c r="G4056" t="str">
        <f t="shared" si="145"/>
        <v>RY8THE SPINNEY</v>
      </c>
      <c r="H4056" t="str">
        <f t="shared" si="146"/>
        <v>RY8</v>
      </c>
      <c r="I4056" t="s">
        <v>7815</v>
      </c>
      <c r="J4056" t="s">
        <v>7814</v>
      </c>
    </row>
    <row r="4057" spans="7:10" x14ac:dyDescent="0.35">
      <c r="G4057" t="str">
        <f t="shared" si="145"/>
        <v>RY8TRAUMA &amp; ORTHOPAEDICS - HMH</v>
      </c>
      <c r="H4057" t="str">
        <f t="shared" si="146"/>
        <v>RY8</v>
      </c>
      <c r="I4057" t="s">
        <v>7817</v>
      </c>
      <c r="J4057" t="s">
        <v>7816</v>
      </c>
    </row>
    <row r="4058" spans="7:10" x14ac:dyDescent="0.35">
      <c r="G4058" t="str">
        <f t="shared" si="145"/>
        <v>RY8TRAUMA &amp; ORTHOPAEDICS - ILKESTON</v>
      </c>
      <c r="H4058" t="str">
        <f t="shared" si="146"/>
        <v>RY8</v>
      </c>
      <c r="I4058" t="s">
        <v>7819</v>
      </c>
      <c r="J4058" t="s">
        <v>7818</v>
      </c>
    </row>
    <row r="4059" spans="7:10" x14ac:dyDescent="0.35">
      <c r="G4059" t="str">
        <f t="shared" si="145"/>
        <v>RY8UROLOGY</v>
      </c>
      <c r="H4059" t="str">
        <f t="shared" si="146"/>
        <v>RY8</v>
      </c>
      <c r="I4059" t="s">
        <v>7821</v>
      </c>
      <c r="J4059" t="s">
        <v>7820</v>
      </c>
    </row>
    <row r="4060" spans="7:10" x14ac:dyDescent="0.35">
      <c r="G4060" t="str">
        <f t="shared" si="145"/>
        <v>RY8UROLOGY - LONG EATON</v>
      </c>
      <c r="H4060" t="str">
        <f t="shared" si="146"/>
        <v>RY8</v>
      </c>
      <c r="I4060" t="s">
        <v>7823</v>
      </c>
      <c r="J4060" t="s">
        <v>7822</v>
      </c>
    </row>
    <row r="4061" spans="7:10" x14ac:dyDescent="0.35">
      <c r="G4061" t="str">
        <f t="shared" si="145"/>
        <v>RY8WALTON HOSPITAL</v>
      </c>
      <c r="H4061" t="str">
        <f t="shared" si="146"/>
        <v>RY8</v>
      </c>
      <c r="I4061" t="s">
        <v>1476</v>
      </c>
      <c r="J4061" t="s">
        <v>7824</v>
      </c>
    </row>
    <row r="4062" spans="7:10" x14ac:dyDescent="0.35">
      <c r="G4062" t="str">
        <f t="shared" si="145"/>
        <v>RY8WHEATBRIDGE ROAD HEALTH VILLAGE</v>
      </c>
      <c r="H4062" t="str">
        <f t="shared" si="146"/>
        <v>RY8</v>
      </c>
      <c r="I4062" t="s">
        <v>7826</v>
      </c>
      <c r="J4062" t="s">
        <v>7825</v>
      </c>
    </row>
    <row r="4063" spans="7:10" x14ac:dyDescent="0.35">
      <c r="G4063" t="str">
        <f t="shared" si="145"/>
        <v>RY8WHITWORTH CENTRE</v>
      </c>
      <c r="H4063" t="str">
        <f t="shared" si="146"/>
        <v>RY8</v>
      </c>
      <c r="I4063" t="s">
        <v>7828</v>
      </c>
      <c r="J4063" t="s">
        <v>7827</v>
      </c>
    </row>
    <row r="4064" spans="7:10" x14ac:dyDescent="0.35">
      <c r="G4064" t="str">
        <f t="shared" si="145"/>
        <v>RY9RICHMOND ROYAL HOSPITAL</v>
      </c>
      <c r="H4064" t="str">
        <f t="shared" si="146"/>
        <v>RY9</v>
      </c>
      <c r="I4064" t="s">
        <v>7830</v>
      </c>
      <c r="J4064" t="s">
        <v>7829</v>
      </c>
    </row>
    <row r="4065" spans="7:10" x14ac:dyDescent="0.35">
      <c r="G4065" t="str">
        <f t="shared" ref="G4065:G4123" si="147">H4065&amp;I4065</f>
        <v>RY9TEDDINGTON MEMORIAL HOSPITAL</v>
      </c>
      <c r="H4065" t="str">
        <f t="shared" si="146"/>
        <v>RY9</v>
      </c>
      <c r="I4065" t="s">
        <v>3007</v>
      </c>
      <c r="J4065" t="s">
        <v>7831</v>
      </c>
    </row>
    <row r="4066" spans="7:10" x14ac:dyDescent="0.35">
      <c r="G4066" t="str">
        <f t="shared" si="147"/>
        <v>RY9TEDDINGTON MEMORIAL HOSPITAL HRCH</v>
      </c>
      <c r="H4066" t="str">
        <f t="shared" si="146"/>
        <v>RY9</v>
      </c>
      <c r="I4066" t="s">
        <v>7833</v>
      </c>
      <c r="J4066" t="s">
        <v>7832</v>
      </c>
    </row>
    <row r="4067" spans="7:10" x14ac:dyDescent="0.35">
      <c r="G4067" t="str">
        <f t="shared" si="147"/>
        <v>RYGABBEY VIEW</v>
      </c>
      <c r="H4067" t="str">
        <f t="shared" si="146"/>
        <v>RYG</v>
      </c>
      <c r="I4067" t="s">
        <v>2493</v>
      </c>
      <c r="J4067" t="s">
        <v>7834</v>
      </c>
    </row>
    <row r="4068" spans="7:10" x14ac:dyDescent="0.35">
      <c r="G4068" t="str">
        <f t="shared" si="147"/>
        <v>RYGASPEN CENTRE</v>
      </c>
      <c r="H4068" t="str">
        <f t="shared" ref="H4068:H4125" si="148">LEFT(J4068,3)</f>
        <v>RYG</v>
      </c>
      <c r="I4068" t="s">
        <v>7836</v>
      </c>
      <c r="J4068" t="s">
        <v>7835</v>
      </c>
    </row>
    <row r="4069" spans="7:10" x14ac:dyDescent="0.35">
      <c r="G4069" t="str">
        <f t="shared" si="147"/>
        <v>RYGBROOKLANDS HOSPITAL</v>
      </c>
      <c r="H4069" t="str">
        <f t="shared" si="148"/>
        <v>RYG</v>
      </c>
      <c r="I4069" t="s">
        <v>7838</v>
      </c>
      <c r="J4069" t="s">
        <v>7837</v>
      </c>
    </row>
    <row r="4070" spans="7:10" x14ac:dyDescent="0.35">
      <c r="G4070" t="str">
        <f t="shared" si="147"/>
        <v>RYGCANLEY HEALTH VISITORS BASE</v>
      </c>
      <c r="H4070" t="str">
        <f t="shared" si="148"/>
        <v>RYG</v>
      </c>
      <c r="I4070" t="s">
        <v>7840</v>
      </c>
      <c r="J4070" t="s">
        <v>7839</v>
      </c>
    </row>
    <row r="4071" spans="7:10" x14ac:dyDescent="0.35">
      <c r="G4071" t="str">
        <f t="shared" si="147"/>
        <v>RYGCOV &amp; WARK PSYCHOLOGY SUITE</v>
      </c>
      <c r="H4071" t="str">
        <f t="shared" si="148"/>
        <v>RYG</v>
      </c>
      <c r="I4071" t="s">
        <v>7842</v>
      </c>
      <c r="J4071" t="s">
        <v>7841</v>
      </c>
    </row>
    <row r="4072" spans="7:10" x14ac:dyDescent="0.35">
      <c r="G4072" t="str">
        <f t="shared" si="147"/>
        <v>RYGELLYS EXTRA ACRE</v>
      </c>
      <c r="H4072" t="str">
        <f t="shared" si="148"/>
        <v>RYG</v>
      </c>
      <c r="I4072" t="s">
        <v>7844</v>
      </c>
      <c r="J4072" t="s">
        <v>7843</v>
      </c>
    </row>
    <row r="4073" spans="7:10" x14ac:dyDescent="0.35">
      <c r="G4073" t="str">
        <f t="shared" si="147"/>
        <v>RYGGULSON HOSPITAL</v>
      </c>
      <c r="H4073" t="str">
        <f t="shared" si="148"/>
        <v>RYG</v>
      </c>
      <c r="I4073" t="s">
        <v>7846</v>
      </c>
      <c r="J4073" t="s">
        <v>7845</v>
      </c>
    </row>
    <row r="4074" spans="7:10" x14ac:dyDescent="0.35">
      <c r="G4074" t="str">
        <f t="shared" si="147"/>
        <v>RYGLOXLEY BUILDING</v>
      </c>
      <c r="H4074" t="str">
        <f t="shared" si="148"/>
        <v>RYG</v>
      </c>
      <c r="I4074" t="s">
        <v>7848</v>
      </c>
      <c r="J4074" t="s">
        <v>7847</v>
      </c>
    </row>
    <row r="4075" spans="7:10" x14ac:dyDescent="0.35">
      <c r="G4075" t="str">
        <f t="shared" si="147"/>
        <v>RYGMAPLEWOOD</v>
      </c>
      <c r="H4075" t="str">
        <f t="shared" si="148"/>
        <v>RYG</v>
      </c>
      <c r="I4075" t="s">
        <v>7850</v>
      </c>
      <c r="J4075" t="s">
        <v>7849</v>
      </c>
    </row>
    <row r="4076" spans="7:10" x14ac:dyDescent="0.35">
      <c r="G4076" t="str">
        <f t="shared" si="147"/>
        <v>RYGNEWFIELD ANNEXE</v>
      </c>
      <c r="H4076" t="str">
        <f t="shared" si="148"/>
        <v>RYG</v>
      </c>
      <c r="I4076" t="s">
        <v>7852</v>
      </c>
      <c r="J4076" t="s">
        <v>7851</v>
      </c>
    </row>
    <row r="4077" spans="7:10" x14ac:dyDescent="0.35">
      <c r="G4077" t="str">
        <f t="shared" si="147"/>
        <v>RYGPAYBODY BUILDING</v>
      </c>
      <c r="H4077" t="str">
        <f t="shared" si="148"/>
        <v>RYG</v>
      </c>
      <c r="I4077" t="s">
        <v>7854</v>
      </c>
      <c r="J4077" t="s">
        <v>7853</v>
      </c>
    </row>
    <row r="4078" spans="7:10" x14ac:dyDescent="0.35">
      <c r="G4078" t="str">
        <f t="shared" si="147"/>
        <v>RYGRESIDENTIAL HOME</v>
      </c>
      <c r="H4078" t="str">
        <f t="shared" si="148"/>
        <v>RYG</v>
      </c>
      <c r="I4078" t="s">
        <v>7856</v>
      </c>
      <c r="J4078" t="s">
        <v>7855</v>
      </c>
    </row>
    <row r="4079" spans="7:10" x14ac:dyDescent="0.35">
      <c r="G4079" t="str">
        <f t="shared" si="147"/>
        <v>RYGST MICHAEL'S</v>
      </c>
      <c r="H4079" t="str">
        <f t="shared" si="148"/>
        <v>RYG</v>
      </c>
      <c r="I4079" t="s">
        <v>7858</v>
      </c>
      <c r="J4079" t="s">
        <v>7857</v>
      </c>
    </row>
    <row r="4080" spans="7:10" x14ac:dyDescent="0.35">
      <c r="G4080" t="str">
        <f t="shared" si="147"/>
        <v>RYGSWANSWELL POINT</v>
      </c>
      <c r="H4080" t="str">
        <f t="shared" si="148"/>
        <v>RYG</v>
      </c>
      <c r="I4080" t="s">
        <v>7860</v>
      </c>
      <c r="J4080" t="s">
        <v>7859</v>
      </c>
    </row>
    <row r="4081" spans="7:10" x14ac:dyDescent="0.35">
      <c r="G4081" t="str">
        <f t="shared" si="147"/>
        <v>RYGTHE BIRCHES</v>
      </c>
      <c r="H4081" t="str">
        <f t="shared" si="148"/>
        <v>RYG</v>
      </c>
      <c r="I4081" t="s">
        <v>7862</v>
      </c>
      <c r="J4081" t="s">
        <v>7861</v>
      </c>
    </row>
    <row r="4082" spans="7:10" x14ac:dyDescent="0.35">
      <c r="G4082" t="str">
        <f t="shared" si="147"/>
        <v>RYGTHE CALUDON CENTRE, COVENTRY</v>
      </c>
      <c r="H4082" t="str">
        <f t="shared" si="148"/>
        <v>RYG</v>
      </c>
      <c r="I4082" t="s">
        <v>7864</v>
      </c>
      <c r="J4082" t="s">
        <v>7863</v>
      </c>
    </row>
    <row r="4083" spans="7:10" x14ac:dyDescent="0.35">
      <c r="G4083" t="str">
        <f t="shared" si="147"/>
        <v>RYGTHE CEDARS</v>
      </c>
      <c r="H4083" t="str">
        <f t="shared" si="148"/>
        <v>RYG</v>
      </c>
      <c r="I4083" t="s">
        <v>3371</v>
      </c>
      <c r="J4083" t="s">
        <v>7865</v>
      </c>
    </row>
    <row r="4084" spans="7:10" x14ac:dyDescent="0.35">
      <c r="G4084" t="str">
        <f t="shared" si="147"/>
        <v>RYGTHE LOFT</v>
      </c>
      <c r="H4084" t="str">
        <f t="shared" si="148"/>
        <v>RYG</v>
      </c>
      <c r="I4084" t="s">
        <v>7867</v>
      </c>
      <c r="J4084" t="s">
        <v>7866</v>
      </c>
    </row>
    <row r="4085" spans="7:10" x14ac:dyDescent="0.35">
      <c r="G4085" t="str">
        <f t="shared" si="147"/>
        <v>RYGTHE MANOR HOSPITAL</v>
      </c>
      <c r="H4085" t="str">
        <f t="shared" si="148"/>
        <v>RYG</v>
      </c>
      <c r="I4085" t="s">
        <v>7869</v>
      </c>
      <c r="J4085" t="s">
        <v>7868</v>
      </c>
    </row>
    <row r="4086" spans="7:10" x14ac:dyDescent="0.35">
      <c r="G4086" t="str">
        <f t="shared" si="147"/>
        <v>RYGTHE PARK PALING</v>
      </c>
      <c r="H4086" t="str">
        <f t="shared" si="148"/>
        <v>RYG</v>
      </c>
      <c r="I4086" t="s">
        <v>7871</v>
      </c>
      <c r="J4086" t="s">
        <v>7870</v>
      </c>
    </row>
    <row r="4087" spans="7:10" x14ac:dyDescent="0.35">
      <c r="G4087" t="str">
        <f t="shared" si="147"/>
        <v>RYGTHE PARK PALING CARE HOME</v>
      </c>
      <c r="H4087" t="str">
        <f t="shared" si="148"/>
        <v>RYG</v>
      </c>
      <c r="I4087" t="s">
        <v>7873</v>
      </c>
      <c r="J4087" t="s">
        <v>7872</v>
      </c>
    </row>
    <row r="4088" spans="7:10" x14ac:dyDescent="0.35">
      <c r="G4088" t="str">
        <f t="shared" si="147"/>
        <v>RYGTHE RAILINGS</v>
      </c>
      <c r="H4088" t="str">
        <f t="shared" si="148"/>
        <v>RYG</v>
      </c>
      <c r="I4088" t="s">
        <v>7875</v>
      </c>
      <c r="J4088" t="s">
        <v>7874</v>
      </c>
    </row>
    <row r="4089" spans="7:10" x14ac:dyDescent="0.35">
      <c r="G4089" t="str">
        <f t="shared" si="147"/>
        <v>RYGTHE WILLOWS</v>
      </c>
      <c r="H4089" t="str">
        <f t="shared" si="148"/>
        <v>RYG</v>
      </c>
      <c r="I4089" t="s">
        <v>2147</v>
      </c>
      <c r="J4089" t="s">
        <v>7876</v>
      </c>
    </row>
    <row r="4090" spans="7:10" x14ac:dyDescent="0.35">
      <c r="G4090" t="str">
        <f t="shared" si="147"/>
        <v>RYGWALL HILL CARE HOME</v>
      </c>
      <c r="H4090" t="str">
        <f t="shared" si="148"/>
        <v>RYG</v>
      </c>
      <c r="I4090" t="s">
        <v>7878</v>
      </c>
      <c r="J4090" t="s">
        <v>7877</v>
      </c>
    </row>
    <row r="4091" spans="7:10" x14ac:dyDescent="0.35">
      <c r="G4091" t="str">
        <f t="shared" si="147"/>
        <v>RYGWARWICK MHRC</v>
      </c>
      <c r="H4091" t="str">
        <f t="shared" si="148"/>
        <v>RYG</v>
      </c>
      <c r="I4091" t="s">
        <v>7880</v>
      </c>
      <c r="J4091" t="s">
        <v>7879</v>
      </c>
    </row>
    <row r="4092" spans="7:10" x14ac:dyDescent="0.35">
      <c r="G4092" t="str">
        <f t="shared" si="147"/>
        <v>RYGWINDMILL POINT</v>
      </c>
      <c r="H4092" t="str">
        <f t="shared" si="148"/>
        <v>RYG</v>
      </c>
      <c r="I4092" t="s">
        <v>7882</v>
      </c>
      <c r="J4092" t="s">
        <v>7881</v>
      </c>
    </row>
    <row r="4093" spans="7:10" x14ac:dyDescent="0.35">
      <c r="G4093" t="str">
        <f t="shared" si="147"/>
        <v>RYJCHARING CROSS HOSPITAL</v>
      </c>
      <c r="H4093" t="str">
        <f t="shared" si="148"/>
        <v>RYJ</v>
      </c>
      <c r="I4093" t="s">
        <v>7884</v>
      </c>
      <c r="J4093" t="s">
        <v>7883</v>
      </c>
    </row>
    <row r="4094" spans="7:10" x14ac:dyDescent="0.35">
      <c r="G4094" t="str">
        <f t="shared" si="147"/>
        <v>RYJHAMMERSMITH HOSPITAL</v>
      </c>
      <c r="H4094" t="str">
        <f t="shared" si="148"/>
        <v>RYJ</v>
      </c>
      <c r="I4094" t="s">
        <v>7886</v>
      </c>
      <c r="J4094" t="s">
        <v>7885</v>
      </c>
    </row>
    <row r="4095" spans="7:10" x14ac:dyDescent="0.35">
      <c r="G4095" t="str">
        <f t="shared" si="147"/>
        <v>RYJQUEEN CHARLOTTE'S HOSPITAL</v>
      </c>
      <c r="H4095" t="str">
        <f t="shared" si="148"/>
        <v>RYJ</v>
      </c>
      <c r="I4095" t="s">
        <v>7888</v>
      </c>
      <c r="J4095" t="s">
        <v>7887</v>
      </c>
    </row>
    <row r="4096" spans="7:10" x14ac:dyDescent="0.35">
      <c r="G4096" t="str">
        <f t="shared" si="147"/>
        <v>RYJST MARY'S HOSPITAL (HQ)</v>
      </c>
      <c r="H4096" t="str">
        <f t="shared" si="148"/>
        <v>RYJ</v>
      </c>
      <c r="I4096" t="s">
        <v>7890</v>
      </c>
      <c r="J4096" t="s">
        <v>7889</v>
      </c>
    </row>
    <row r="4097" spans="7:10" x14ac:dyDescent="0.35">
      <c r="G4097" t="str">
        <f t="shared" si="147"/>
        <v>RYJWESTERN EYE HOSPITAL</v>
      </c>
      <c r="H4097" t="str">
        <f t="shared" si="148"/>
        <v>RYJ</v>
      </c>
      <c r="I4097" t="s">
        <v>7892</v>
      </c>
      <c r="J4097" t="s">
        <v>7891</v>
      </c>
    </row>
    <row r="4098" spans="7:10" x14ac:dyDescent="0.35">
      <c r="G4098" t="str">
        <f t="shared" si="147"/>
        <v>RYKANCHOR MEADOW</v>
      </c>
      <c r="H4098" t="str">
        <f t="shared" si="148"/>
        <v>RYK</v>
      </c>
      <c r="I4098" t="s">
        <v>7894</v>
      </c>
      <c r="J4098" t="s">
        <v>7893</v>
      </c>
    </row>
    <row r="4099" spans="7:10" x14ac:dyDescent="0.35">
      <c r="G4099" t="str">
        <f t="shared" si="147"/>
        <v>RYKBLOXWICH HOSPITAL 1</v>
      </c>
      <c r="H4099" t="str">
        <f t="shared" si="148"/>
        <v>RYK</v>
      </c>
      <c r="I4099" t="s">
        <v>7897</v>
      </c>
      <c r="J4099" t="s">
        <v>7896</v>
      </c>
    </row>
    <row r="4100" spans="7:10" x14ac:dyDescent="0.35">
      <c r="G4100" t="str">
        <f t="shared" si="147"/>
        <v>RYKBLOXWICH HOSPITAL 2</v>
      </c>
      <c r="H4100" t="str">
        <f t="shared" si="148"/>
        <v>RYK</v>
      </c>
      <c r="I4100" t="s">
        <v>7899</v>
      </c>
      <c r="J4100" t="s">
        <v>7898</v>
      </c>
    </row>
    <row r="4101" spans="7:10" x14ac:dyDescent="0.35">
      <c r="G4101" t="str">
        <f t="shared" si="147"/>
        <v>RYKBLOXWICH HOSPITAL 3</v>
      </c>
      <c r="H4101" t="str">
        <f t="shared" si="148"/>
        <v>RYK</v>
      </c>
      <c r="I4101" t="s">
        <v>7901</v>
      </c>
      <c r="J4101" t="s">
        <v>7900</v>
      </c>
    </row>
    <row r="4102" spans="7:10" x14ac:dyDescent="0.35">
      <c r="G4102" t="str">
        <f t="shared" si="147"/>
        <v>RYKBLOXWICH HOSPITAL 4</v>
      </c>
      <c r="H4102" t="str">
        <f t="shared" si="148"/>
        <v>RYK</v>
      </c>
      <c r="I4102" t="s">
        <v>7903</v>
      </c>
      <c r="J4102" t="s">
        <v>7902</v>
      </c>
    </row>
    <row r="4103" spans="7:10" x14ac:dyDescent="0.35">
      <c r="G4103" t="str">
        <f t="shared" si="147"/>
        <v>RYKBUSHEY FIELDS HOSPITAL 1</v>
      </c>
      <c r="H4103" t="str">
        <f t="shared" si="148"/>
        <v>RYK</v>
      </c>
      <c r="I4103" t="s">
        <v>7906</v>
      </c>
      <c r="J4103" t="s">
        <v>7905</v>
      </c>
    </row>
    <row r="4104" spans="7:10" x14ac:dyDescent="0.35">
      <c r="G4104" t="str">
        <f t="shared" si="147"/>
        <v>RYKBUSHEY FIELDS HOSPITAL 10</v>
      </c>
      <c r="H4104" t="str">
        <f t="shared" si="148"/>
        <v>RYK</v>
      </c>
      <c r="I4104" t="s">
        <v>7908</v>
      </c>
      <c r="J4104" t="s">
        <v>7907</v>
      </c>
    </row>
    <row r="4105" spans="7:10" x14ac:dyDescent="0.35">
      <c r="G4105" t="str">
        <f t="shared" si="147"/>
        <v>RYKBUSHEY FIELDS HOSPITAL 11</v>
      </c>
      <c r="H4105" t="str">
        <f t="shared" si="148"/>
        <v>RYK</v>
      </c>
      <c r="I4105" t="s">
        <v>7910</v>
      </c>
      <c r="J4105" t="s">
        <v>7909</v>
      </c>
    </row>
    <row r="4106" spans="7:10" x14ac:dyDescent="0.35">
      <c r="G4106" t="str">
        <f t="shared" si="147"/>
        <v>RYKBUSHEY FIELDS HOSPITAL 12</v>
      </c>
      <c r="H4106" t="str">
        <f t="shared" si="148"/>
        <v>RYK</v>
      </c>
      <c r="I4106" t="s">
        <v>7912</v>
      </c>
      <c r="J4106" t="s">
        <v>7911</v>
      </c>
    </row>
    <row r="4107" spans="7:10" x14ac:dyDescent="0.35">
      <c r="G4107" t="str">
        <f t="shared" si="147"/>
        <v>RYKBUSHEY FIELDS HOSPITAL 13</v>
      </c>
      <c r="H4107" t="str">
        <f t="shared" si="148"/>
        <v>RYK</v>
      </c>
      <c r="I4107" t="s">
        <v>7914</v>
      </c>
      <c r="J4107" t="s">
        <v>7913</v>
      </c>
    </row>
    <row r="4108" spans="7:10" x14ac:dyDescent="0.35">
      <c r="G4108" t="str">
        <f t="shared" si="147"/>
        <v>RYKBUSHEY FIELDS HOSPITAL 13</v>
      </c>
      <c r="H4108" t="str">
        <f t="shared" si="148"/>
        <v>RYK</v>
      </c>
      <c r="I4108" t="s">
        <v>7914</v>
      </c>
      <c r="J4108" t="s">
        <v>7915</v>
      </c>
    </row>
    <row r="4109" spans="7:10" x14ac:dyDescent="0.35">
      <c r="G4109" t="str">
        <f t="shared" si="147"/>
        <v>RYKBUSHEY FIELDS HOSPITAL 14</v>
      </c>
      <c r="H4109" t="str">
        <f t="shared" si="148"/>
        <v>RYK</v>
      </c>
      <c r="I4109" t="s">
        <v>7917</v>
      </c>
      <c r="J4109" t="s">
        <v>7916</v>
      </c>
    </row>
    <row r="4110" spans="7:10" x14ac:dyDescent="0.35">
      <c r="G4110" t="str">
        <f t="shared" si="147"/>
        <v>RYKBUSHEY FIELDS HOSPITAL 14</v>
      </c>
      <c r="H4110" t="str">
        <f t="shared" si="148"/>
        <v>RYK</v>
      </c>
      <c r="I4110" t="s">
        <v>7917</v>
      </c>
      <c r="J4110" t="s">
        <v>7918</v>
      </c>
    </row>
    <row r="4111" spans="7:10" x14ac:dyDescent="0.35">
      <c r="G4111" t="str">
        <f t="shared" si="147"/>
        <v>RYKBUSHEY FIELDS HOSPITAL 2</v>
      </c>
      <c r="H4111" t="str">
        <f t="shared" si="148"/>
        <v>RYK</v>
      </c>
      <c r="I4111" t="s">
        <v>7920</v>
      </c>
      <c r="J4111" t="s">
        <v>7919</v>
      </c>
    </row>
    <row r="4112" spans="7:10" x14ac:dyDescent="0.35">
      <c r="G4112" t="str">
        <f t="shared" si="147"/>
        <v>RYKBUSHEY FIELDS HOSPITAL 3</v>
      </c>
      <c r="H4112" t="str">
        <f t="shared" si="148"/>
        <v>RYK</v>
      </c>
      <c r="I4112" t="s">
        <v>7922</v>
      </c>
      <c r="J4112" t="s">
        <v>7921</v>
      </c>
    </row>
    <row r="4113" spans="7:10" x14ac:dyDescent="0.35">
      <c r="G4113" t="str">
        <f t="shared" si="147"/>
        <v>RYKBUSHEY FIELDS HOSPITAL 4</v>
      </c>
      <c r="H4113" t="str">
        <f t="shared" si="148"/>
        <v>RYK</v>
      </c>
      <c r="I4113" t="s">
        <v>7924</v>
      </c>
      <c r="J4113" t="s">
        <v>7923</v>
      </c>
    </row>
    <row r="4114" spans="7:10" x14ac:dyDescent="0.35">
      <c r="G4114" t="str">
        <f t="shared" si="147"/>
        <v>RYKBUSHEY FIELDS HOSPITAL 5</v>
      </c>
      <c r="H4114" t="str">
        <f t="shared" si="148"/>
        <v>RYK</v>
      </c>
      <c r="I4114" t="s">
        <v>7926</v>
      </c>
      <c r="J4114" t="s">
        <v>7925</v>
      </c>
    </row>
    <row r="4115" spans="7:10" x14ac:dyDescent="0.35">
      <c r="G4115" t="str">
        <f t="shared" si="147"/>
        <v>RYKBUSHEY FIELDS HOSPITAL 6</v>
      </c>
      <c r="H4115" t="str">
        <f t="shared" si="148"/>
        <v>RYK</v>
      </c>
      <c r="I4115" t="s">
        <v>7928</v>
      </c>
      <c r="J4115" t="s">
        <v>7927</v>
      </c>
    </row>
    <row r="4116" spans="7:10" x14ac:dyDescent="0.35">
      <c r="G4116" t="str">
        <f t="shared" si="147"/>
        <v>RYKBUSHEY FIELDS HOSPITAL 7</v>
      </c>
      <c r="H4116" t="str">
        <f t="shared" si="148"/>
        <v>RYK</v>
      </c>
      <c r="I4116" t="s">
        <v>7930</v>
      </c>
      <c r="J4116" t="s">
        <v>7929</v>
      </c>
    </row>
    <row r="4117" spans="7:10" x14ac:dyDescent="0.35">
      <c r="G4117" t="str">
        <f t="shared" si="147"/>
        <v>RYKBUSHEY FIELDS HOSPITAL 8</v>
      </c>
      <c r="H4117" t="str">
        <f t="shared" si="148"/>
        <v>RYK</v>
      </c>
      <c r="I4117" t="s">
        <v>7932</v>
      </c>
      <c r="J4117" t="s">
        <v>7931</v>
      </c>
    </row>
    <row r="4118" spans="7:10" x14ac:dyDescent="0.35">
      <c r="G4118" t="str">
        <f t="shared" si="147"/>
        <v>RYKBUSHEY FIELDS HOSPITAL 9</v>
      </c>
      <c r="H4118" t="str">
        <f t="shared" si="148"/>
        <v>RYK</v>
      </c>
      <c r="I4118" t="s">
        <v>7934</v>
      </c>
      <c r="J4118" t="s">
        <v>7933</v>
      </c>
    </row>
    <row r="4119" spans="7:10" x14ac:dyDescent="0.35">
      <c r="G4119" t="str">
        <f t="shared" si="147"/>
        <v>RYKCANALSIDE 1</v>
      </c>
      <c r="H4119" t="str">
        <f t="shared" si="148"/>
        <v>RYK</v>
      </c>
      <c r="I4119" t="s">
        <v>7936</v>
      </c>
      <c r="J4119" t="s">
        <v>7935</v>
      </c>
    </row>
    <row r="4120" spans="7:10" x14ac:dyDescent="0.35">
      <c r="G4120" t="str">
        <f t="shared" si="147"/>
        <v>RYKCANALSIDE 2</v>
      </c>
      <c r="H4120" t="str">
        <f t="shared" si="148"/>
        <v>RYK</v>
      </c>
      <c r="I4120" t="s">
        <v>7938</v>
      </c>
      <c r="J4120" t="s">
        <v>7937</v>
      </c>
    </row>
    <row r="4121" spans="7:10" x14ac:dyDescent="0.35">
      <c r="G4121" t="str">
        <f t="shared" si="147"/>
        <v>RYKCANALSIDE 3</v>
      </c>
      <c r="H4121" t="str">
        <f t="shared" si="148"/>
        <v>RYK</v>
      </c>
      <c r="I4121" t="s">
        <v>7940</v>
      </c>
      <c r="J4121" t="s">
        <v>7939</v>
      </c>
    </row>
    <row r="4122" spans="7:10" x14ac:dyDescent="0.35">
      <c r="G4122" t="str">
        <f t="shared" si="147"/>
        <v>RYKCANALSIDE 4</v>
      </c>
      <c r="H4122" t="str">
        <f t="shared" si="148"/>
        <v>RYK</v>
      </c>
      <c r="I4122" t="s">
        <v>7942</v>
      </c>
      <c r="J4122" t="s">
        <v>7941</v>
      </c>
    </row>
    <row r="4123" spans="7:10" x14ac:dyDescent="0.35">
      <c r="G4123" t="str">
        <f t="shared" si="147"/>
        <v>RYKCANALSIDE 5</v>
      </c>
      <c r="H4123" t="str">
        <f t="shared" si="148"/>
        <v>RYK</v>
      </c>
      <c r="I4123" t="s">
        <v>7944</v>
      </c>
      <c r="J4123" t="s">
        <v>7943</v>
      </c>
    </row>
    <row r="4124" spans="7:10" x14ac:dyDescent="0.35">
      <c r="G4124" t="str">
        <f t="shared" ref="G4124:G4180" si="149">H4124&amp;I4124</f>
        <v>RYKDOROTHY PATTISON HOSPITAL 1</v>
      </c>
      <c r="H4124" t="str">
        <f t="shared" si="148"/>
        <v>RYK</v>
      </c>
      <c r="I4124" t="s">
        <v>7947</v>
      </c>
      <c r="J4124" t="s">
        <v>7946</v>
      </c>
    </row>
    <row r="4125" spans="7:10" x14ac:dyDescent="0.35">
      <c r="G4125" t="str">
        <f t="shared" si="149"/>
        <v>RYKDOROTHY PATTISON HOSPITAL 1</v>
      </c>
      <c r="H4125" t="str">
        <f t="shared" si="148"/>
        <v>RYK</v>
      </c>
      <c r="I4125" t="s">
        <v>7947</v>
      </c>
      <c r="J4125" t="s">
        <v>7948</v>
      </c>
    </row>
    <row r="4126" spans="7:10" x14ac:dyDescent="0.35">
      <c r="G4126" t="str">
        <f t="shared" si="149"/>
        <v>RYKROSE COTTAGE 1</v>
      </c>
      <c r="H4126" t="str">
        <f t="shared" ref="H4126:H4127" si="150">LEFT(J4126,3)</f>
        <v>RYK</v>
      </c>
      <c r="I4126" t="s">
        <v>7950</v>
      </c>
      <c r="J4126" t="s">
        <v>7949</v>
      </c>
    </row>
    <row r="4127" spans="7:10" x14ac:dyDescent="0.35">
      <c r="G4127" t="str">
        <f t="shared" si="149"/>
        <v>RYKRUSSELL HALL HOSPITAL</v>
      </c>
      <c r="H4127" t="str">
        <f t="shared" si="150"/>
        <v>RYK</v>
      </c>
      <c r="I4127" t="s">
        <v>7952</v>
      </c>
      <c r="J4127" t="s">
        <v>7951</v>
      </c>
    </row>
    <row r="4128" spans="7:10" x14ac:dyDescent="0.35">
      <c r="G4128" t="str">
        <f t="shared" si="149"/>
        <v>RYRASHDOWN NUFFIELD HOSPITAL</v>
      </c>
      <c r="H4128" t="s">
        <v>234</v>
      </c>
      <c r="I4128" t="s">
        <v>6643</v>
      </c>
      <c r="J4128" t="s">
        <v>14719</v>
      </c>
    </row>
    <row r="4129" spans="7:10" x14ac:dyDescent="0.35">
      <c r="G4129" t="str">
        <f t="shared" si="149"/>
        <v>RYRBRIGHTON GENERAL HOSPITAL</v>
      </c>
      <c r="H4129" t="s">
        <v>234</v>
      </c>
      <c r="I4129" t="s">
        <v>1163</v>
      </c>
      <c r="J4129" t="s">
        <v>14720</v>
      </c>
    </row>
    <row r="4130" spans="7:10" x14ac:dyDescent="0.35">
      <c r="G4130" t="str">
        <f t="shared" si="149"/>
        <v>RYRCHICHESTER TREATMENT CENTRE</v>
      </c>
      <c r="H4130" t="str">
        <f>LEFT(J4130,3)</f>
        <v>RYR</v>
      </c>
      <c r="I4130" t="s">
        <v>7954</v>
      </c>
      <c r="J4130" t="s">
        <v>7953</v>
      </c>
    </row>
    <row r="4131" spans="7:10" x14ac:dyDescent="0.35">
      <c r="G4131" t="str">
        <f t="shared" si="149"/>
        <v>RYRLEWES VICTORIA HOSPITAL</v>
      </c>
      <c r="H4131" t="s">
        <v>234</v>
      </c>
      <c r="I4131" t="s">
        <v>5843</v>
      </c>
      <c r="J4131" t="s">
        <v>14721</v>
      </c>
    </row>
    <row r="4132" spans="7:10" x14ac:dyDescent="0.35">
      <c r="G4132" t="str">
        <f t="shared" si="149"/>
        <v>RYRPRINCESS ROYAL HOSPITAL</v>
      </c>
      <c r="H4132" t="s">
        <v>234</v>
      </c>
      <c r="I4132" t="s">
        <v>678</v>
      </c>
      <c r="J4132" t="s">
        <v>14722</v>
      </c>
    </row>
    <row r="4133" spans="7:10" x14ac:dyDescent="0.35">
      <c r="G4133" t="str">
        <f t="shared" si="149"/>
        <v>RYRROYAL SUSSEX COUNTY HOSPITAL</v>
      </c>
      <c r="H4133" t="s">
        <v>234</v>
      </c>
      <c r="I4133" t="s">
        <v>5917</v>
      </c>
      <c r="J4133" t="s">
        <v>14723</v>
      </c>
    </row>
    <row r="4134" spans="7:10" x14ac:dyDescent="0.35">
      <c r="G4134" t="str">
        <f t="shared" si="149"/>
        <v>RYRSOUTHLANDS HOSPITAL</v>
      </c>
      <c r="H4134" t="str">
        <f>LEFT(J4134,3)</f>
        <v>RYR</v>
      </c>
      <c r="I4134" t="s">
        <v>1227</v>
      </c>
      <c r="J4134" t="s">
        <v>7955</v>
      </c>
    </row>
    <row r="4135" spans="7:10" x14ac:dyDescent="0.35">
      <c r="G4135" t="str">
        <f t="shared" si="149"/>
        <v>RYRST RICHARD'S HOSPITAL</v>
      </c>
      <c r="H4135" t="str">
        <f>LEFT(J4135,3)</f>
        <v>RYR</v>
      </c>
      <c r="I4135" t="s">
        <v>7957</v>
      </c>
      <c r="J4135" t="s">
        <v>7956</v>
      </c>
    </row>
    <row r="4136" spans="7:10" x14ac:dyDescent="0.35">
      <c r="G4136" t="str">
        <f t="shared" si="149"/>
        <v>RYRSUSSEX EYE HOSPITAL</v>
      </c>
      <c r="H4136" t="s">
        <v>234</v>
      </c>
      <c r="I4136" t="s">
        <v>6644</v>
      </c>
      <c r="J4136" t="s">
        <v>14724</v>
      </c>
    </row>
    <row r="4137" spans="7:10" x14ac:dyDescent="0.35">
      <c r="G4137" t="str">
        <f t="shared" si="149"/>
        <v>RYRSUSSEX NUFFIELD HOSPITAL</v>
      </c>
      <c r="H4137" t="s">
        <v>234</v>
      </c>
      <c r="I4137" t="s">
        <v>6645</v>
      </c>
      <c r="J4137" t="s">
        <v>14725</v>
      </c>
    </row>
    <row r="4138" spans="7:10" x14ac:dyDescent="0.35">
      <c r="G4138" t="str">
        <f t="shared" si="149"/>
        <v>RYRTHE ROYAL ALEXANDRA CHILDREN'S HOSPITAL</v>
      </c>
      <c r="H4138" t="s">
        <v>234</v>
      </c>
      <c r="I4138" t="s">
        <v>6646</v>
      </c>
      <c r="J4138" t="s">
        <v>14726</v>
      </c>
    </row>
    <row r="4139" spans="7:10" x14ac:dyDescent="0.35">
      <c r="G4139" t="str">
        <f t="shared" si="149"/>
        <v>RYRWORTHING HOSPITAL</v>
      </c>
      <c r="H4139" t="str">
        <f t="shared" ref="H4139:H4201" si="151">LEFT(J4139,3)</f>
        <v>RYR</v>
      </c>
      <c r="I4139" t="s">
        <v>1249</v>
      </c>
      <c r="J4139" t="s">
        <v>7958</v>
      </c>
    </row>
    <row r="4140" spans="7:10" x14ac:dyDescent="0.35">
      <c r="G4140" t="str">
        <f t="shared" si="149"/>
        <v>RYVCITY CARE CENTRE</v>
      </c>
      <c r="H4140" t="str">
        <f t="shared" si="151"/>
        <v>RYV</v>
      </c>
      <c r="I4140" t="s">
        <v>7960</v>
      </c>
      <c r="J4140" t="s">
        <v>7959</v>
      </c>
    </row>
    <row r="4141" spans="7:10" x14ac:dyDescent="0.35">
      <c r="G4141" t="str">
        <f t="shared" si="149"/>
        <v>RYVDODDINGTON COMMUNITY HOSP</v>
      </c>
      <c r="H4141" t="str">
        <f t="shared" si="151"/>
        <v>RYV</v>
      </c>
      <c r="I4141" t="s">
        <v>7962</v>
      </c>
      <c r="J4141" t="s">
        <v>7961</v>
      </c>
    </row>
    <row r="4142" spans="7:10" x14ac:dyDescent="0.35">
      <c r="G4142" t="str">
        <f t="shared" si="149"/>
        <v>RYVDODDINGTON HOSPITAL</v>
      </c>
      <c r="H4142" t="str">
        <f t="shared" si="151"/>
        <v>RYV</v>
      </c>
      <c r="I4142" t="s">
        <v>3343</v>
      </c>
      <c r="J4142" t="s">
        <v>7963</v>
      </c>
    </row>
    <row r="4143" spans="7:10" x14ac:dyDescent="0.35">
      <c r="G4143" t="str">
        <f t="shared" si="149"/>
        <v>RYVFELIXSTOWE COMMUNITY HOSPITAL - CASH</v>
      </c>
      <c r="H4143" t="str">
        <f t="shared" si="151"/>
        <v>RYV</v>
      </c>
      <c r="I4143" t="s">
        <v>7965</v>
      </c>
      <c r="J4143" t="s">
        <v>7964</v>
      </c>
    </row>
    <row r="4144" spans="7:10" x14ac:dyDescent="0.35">
      <c r="G4144" t="str">
        <f t="shared" si="149"/>
        <v>RYVHAMPTON HEALTH</v>
      </c>
      <c r="H4144" t="str">
        <f t="shared" si="151"/>
        <v>RYV</v>
      </c>
      <c r="I4144" t="s">
        <v>7967</v>
      </c>
      <c r="J4144" t="s">
        <v>7966</v>
      </c>
    </row>
    <row r="4145" spans="7:10" x14ac:dyDescent="0.35">
      <c r="G4145" t="str">
        <f t="shared" si="149"/>
        <v>RYVHINCHINGBROOKE HOSPITAL</v>
      </c>
      <c r="H4145" t="str">
        <f t="shared" si="151"/>
        <v>RYV</v>
      </c>
      <c r="I4145" t="s">
        <v>1623</v>
      </c>
      <c r="J4145" t="s">
        <v>7968</v>
      </c>
    </row>
    <row r="4146" spans="7:10" x14ac:dyDescent="0.35">
      <c r="G4146" t="str">
        <f t="shared" si="149"/>
        <v>RYVIDA DARWIN HOSPITAL</v>
      </c>
      <c r="H4146" t="str">
        <f t="shared" si="151"/>
        <v>RYV</v>
      </c>
      <c r="I4146" t="s">
        <v>3357</v>
      </c>
      <c r="J4146" t="s">
        <v>7969</v>
      </c>
    </row>
    <row r="4147" spans="7:10" x14ac:dyDescent="0.35">
      <c r="G4147" t="str">
        <f t="shared" si="149"/>
        <v>RYVIPSWICH HOSPITAL - CASH</v>
      </c>
      <c r="H4147" t="str">
        <f t="shared" si="151"/>
        <v>RYV</v>
      </c>
      <c r="I4147" t="s">
        <v>7971</v>
      </c>
      <c r="J4147" t="s">
        <v>7970</v>
      </c>
    </row>
    <row r="4148" spans="7:10" x14ac:dyDescent="0.35">
      <c r="G4148" t="str">
        <f t="shared" si="149"/>
        <v>RYVLAURELS</v>
      </c>
      <c r="H4148" t="str">
        <f t="shared" si="151"/>
        <v>RYV</v>
      </c>
      <c r="I4148" t="s">
        <v>7973</v>
      </c>
      <c r="J4148" t="s">
        <v>7972</v>
      </c>
    </row>
    <row r="4149" spans="7:10" x14ac:dyDescent="0.35">
      <c r="G4149" t="str">
        <f t="shared" si="149"/>
        <v>RYVLUTON &amp; DUNSTABLE HOSP ST. MARY'S WING</v>
      </c>
      <c r="H4149" t="str">
        <f t="shared" si="151"/>
        <v>RYV</v>
      </c>
      <c r="I4149" t="s">
        <v>7975</v>
      </c>
      <c r="J4149" t="s">
        <v>7974</v>
      </c>
    </row>
    <row r="4150" spans="7:10" x14ac:dyDescent="0.35">
      <c r="G4150" t="str">
        <f t="shared" si="149"/>
        <v>RYVNORTH CAMBRIDGESHIRE HOSPITAL</v>
      </c>
      <c r="H4150" t="str">
        <f t="shared" si="151"/>
        <v>RYV</v>
      </c>
      <c r="I4150" t="s">
        <v>1099</v>
      </c>
      <c r="J4150" t="s">
        <v>7976</v>
      </c>
    </row>
    <row r="4151" spans="7:10" x14ac:dyDescent="0.35">
      <c r="G4151" t="str">
        <f t="shared" si="149"/>
        <v>RYVOLD FLETTON</v>
      </c>
      <c r="H4151" t="str">
        <f t="shared" si="151"/>
        <v>RYV</v>
      </c>
      <c r="I4151" t="s">
        <v>7978</v>
      </c>
      <c r="J4151" t="s">
        <v>7977</v>
      </c>
    </row>
    <row r="4152" spans="7:10" x14ac:dyDescent="0.35">
      <c r="G4152" t="str">
        <f t="shared" si="149"/>
        <v>RYVPRINCESS OF WALES (MINOR)</v>
      </c>
      <c r="H4152" t="str">
        <f t="shared" si="151"/>
        <v>RYV</v>
      </c>
      <c r="I4152" t="s">
        <v>7980</v>
      </c>
      <c r="J4152" t="s">
        <v>7979</v>
      </c>
    </row>
    <row r="4153" spans="7:10" x14ac:dyDescent="0.35">
      <c r="G4153" t="str">
        <f t="shared" si="149"/>
        <v>RYVPRINCESS OF WALES (OPD)</v>
      </c>
      <c r="H4153" t="str">
        <f t="shared" si="151"/>
        <v>RYV</v>
      </c>
      <c r="I4153" t="s">
        <v>7982</v>
      </c>
      <c r="J4153" t="s">
        <v>7981</v>
      </c>
    </row>
    <row r="4154" spans="7:10" x14ac:dyDescent="0.35">
      <c r="G4154" t="str">
        <f t="shared" si="149"/>
        <v>RYVPRINCESS OF WALES (REHAB)</v>
      </c>
      <c r="H4154" t="str">
        <f t="shared" si="151"/>
        <v>RYV</v>
      </c>
      <c r="I4154" t="s">
        <v>7984</v>
      </c>
      <c r="J4154" t="s">
        <v>7983</v>
      </c>
    </row>
    <row r="4155" spans="7:10" x14ac:dyDescent="0.35">
      <c r="G4155" t="str">
        <f t="shared" si="149"/>
        <v>RYVPRINCESS OF WALES HOSPITAL</v>
      </c>
      <c r="H4155" t="str">
        <f t="shared" si="151"/>
        <v>RYV</v>
      </c>
      <c r="I4155" t="s">
        <v>401</v>
      </c>
      <c r="J4155" t="s">
        <v>7985</v>
      </c>
    </row>
    <row r="4156" spans="7:10" x14ac:dyDescent="0.35">
      <c r="G4156" t="str">
        <f t="shared" si="149"/>
        <v>RYVSUFFOLK REPRODUCTIVE HEALTH</v>
      </c>
      <c r="H4156" t="str">
        <f t="shared" si="151"/>
        <v>RYV</v>
      </c>
      <c r="I4156" t="s">
        <v>7987</v>
      </c>
      <c r="J4156" t="s">
        <v>7986</v>
      </c>
    </row>
    <row r="4157" spans="7:10" x14ac:dyDescent="0.35">
      <c r="G4157" t="str">
        <f t="shared" si="149"/>
        <v>RYVTHE LUTON UNDERGROUND</v>
      </c>
      <c r="H4157" t="str">
        <f t="shared" si="151"/>
        <v>RYV</v>
      </c>
      <c r="I4157" t="s">
        <v>7989</v>
      </c>
      <c r="J4157" t="s">
        <v>7988</v>
      </c>
    </row>
    <row r="4158" spans="7:10" x14ac:dyDescent="0.35">
      <c r="G4158" t="str">
        <f t="shared" si="149"/>
        <v>RYVWEST SUFFOLK HOSPITAL - CASH</v>
      </c>
      <c r="H4158" t="str">
        <f t="shared" si="151"/>
        <v>RYV</v>
      </c>
      <c r="I4158" t="s">
        <v>7991</v>
      </c>
      <c r="J4158" t="s">
        <v>7990</v>
      </c>
    </row>
    <row r="4159" spans="7:10" x14ac:dyDescent="0.35">
      <c r="G4159" t="str">
        <f t="shared" si="149"/>
        <v>RYWBCHC REHAB</v>
      </c>
      <c r="H4159" t="str">
        <f t="shared" si="151"/>
        <v>RYW</v>
      </c>
      <c r="I4159" t="s">
        <v>7993</v>
      </c>
      <c r="J4159" t="s">
        <v>7992</v>
      </c>
    </row>
    <row r="4160" spans="7:10" x14ac:dyDescent="0.35">
      <c r="G4160" t="str">
        <f t="shared" si="149"/>
        <v>RYWBIRMINGHAM DENTAL HOSPITAL</v>
      </c>
      <c r="H4160" t="str">
        <f t="shared" si="151"/>
        <v>RYW</v>
      </c>
      <c r="I4160" t="s">
        <v>7995</v>
      </c>
      <c r="J4160" t="s">
        <v>7994</v>
      </c>
    </row>
    <row r="4161" spans="7:10" x14ac:dyDescent="0.35">
      <c r="G4161" t="str">
        <f t="shared" si="149"/>
        <v>RYWCHERRY OAK</v>
      </c>
      <c r="H4161" t="str">
        <f t="shared" si="151"/>
        <v>RYW</v>
      </c>
      <c r="I4161" t="s">
        <v>7007</v>
      </c>
      <c r="J4161" t="s">
        <v>7996</v>
      </c>
    </row>
    <row r="4162" spans="7:10" x14ac:dyDescent="0.35">
      <c r="G4162" t="str">
        <f t="shared" si="149"/>
        <v>RYWCIBA BUILDING</v>
      </c>
      <c r="H4162" t="str">
        <f t="shared" si="151"/>
        <v>RYW</v>
      </c>
      <c r="I4162" t="s">
        <v>7998</v>
      </c>
      <c r="J4162" t="s">
        <v>7997</v>
      </c>
    </row>
    <row r="4163" spans="7:10" x14ac:dyDescent="0.35">
      <c r="G4163" t="str">
        <f t="shared" si="149"/>
        <v>RYWCOMMUNITY UNIT 29 AT HEARTLANDS HOSPITAL</v>
      </c>
      <c r="H4163" t="str">
        <f t="shared" si="151"/>
        <v>RYW</v>
      </c>
      <c r="I4163" t="s">
        <v>8000</v>
      </c>
      <c r="J4163" t="s">
        <v>7999</v>
      </c>
    </row>
    <row r="4164" spans="7:10" x14ac:dyDescent="0.35">
      <c r="G4164" t="str">
        <f t="shared" si="149"/>
        <v>RYWCOMMUNITY UNIT 3 GOOD HOPE HOSPITAL</v>
      </c>
      <c r="H4164" t="str">
        <f t="shared" si="151"/>
        <v>RYW</v>
      </c>
      <c r="I4164" t="s">
        <v>8002</v>
      </c>
      <c r="J4164" t="s">
        <v>8001</v>
      </c>
    </row>
    <row r="4165" spans="7:10" x14ac:dyDescent="0.35">
      <c r="G4165" t="str">
        <f t="shared" si="149"/>
        <v>RYWDAME ELLEN PINSENT</v>
      </c>
      <c r="H4165" t="str">
        <f t="shared" si="151"/>
        <v>RYW</v>
      </c>
      <c r="I4165" t="s">
        <v>8004</v>
      </c>
      <c r="J4165" t="s">
        <v>8003</v>
      </c>
    </row>
    <row r="4166" spans="7:10" x14ac:dyDescent="0.35">
      <c r="G4166" t="str">
        <f t="shared" si="149"/>
        <v>RYWFOX HOLLIES</v>
      </c>
      <c r="H4166" t="str">
        <f t="shared" si="151"/>
        <v>RYW</v>
      </c>
      <c r="I4166" t="s">
        <v>8006</v>
      </c>
      <c r="J4166" t="s">
        <v>8005</v>
      </c>
    </row>
    <row r="4167" spans="7:10" x14ac:dyDescent="0.35">
      <c r="G4167" t="str">
        <f t="shared" si="149"/>
        <v>RYWGREENFIELD (PFI BUILD)</v>
      </c>
      <c r="H4167" t="str">
        <f t="shared" si="151"/>
        <v>RYW</v>
      </c>
      <c r="I4167" t="s">
        <v>8008</v>
      </c>
      <c r="J4167" t="s">
        <v>8007</v>
      </c>
    </row>
    <row r="4168" spans="7:10" x14ac:dyDescent="0.35">
      <c r="G4168" t="str">
        <f t="shared" si="149"/>
        <v>RYWHALL GREEN HEALTH</v>
      </c>
      <c r="H4168" t="str">
        <f t="shared" si="151"/>
        <v>RYW</v>
      </c>
      <c r="I4168" t="s">
        <v>8010</v>
      </c>
      <c r="J4168" t="s">
        <v>8009</v>
      </c>
    </row>
    <row r="4169" spans="7:10" x14ac:dyDescent="0.35">
      <c r="G4169" t="str">
        <f t="shared" si="149"/>
        <v>RYWHOBMOOR ROAD 192 (TOTAL SITE)</v>
      </c>
      <c r="H4169" t="str">
        <f t="shared" si="151"/>
        <v>RYW</v>
      </c>
      <c r="I4169" t="s">
        <v>8012</v>
      </c>
      <c r="J4169" t="s">
        <v>8011</v>
      </c>
    </row>
    <row r="4170" spans="7:10" x14ac:dyDescent="0.35">
      <c r="G4170" t="str">
        <f t="shared" si="149"/>
        <v>RYWINTERMEDIATE CARE REHABILITATION UNIT</v>
      </c>
      <c r="H4170" t="str">
        <f t="shared" si="151"/>
        <v>RYW</v>
      </c>
      <c r="I4170" t="s">
        <v>8014</v>
      </c>
      <c r="J4170" t="s">
        <v>8013</v>
      </c>
    </row>
    <row r="4171" spans="7:10" x14ac:dyDescent="0.35">
      <c r="G4171" t="str">
        <f t="shared" si="149"/>
        <v>RYWKINGSWOOD DRIVE</v>
      </c>
      <c r="H4171" t="str">
        <f t="shared" si="151"/>
        <v>RYW</v>
      </c>
      <c r="I4171" t="s">
        <v>8016</v>
      </c>
      <c r="J4171" t="s">
        <v>8015</v>
      </c>
    </row>
    <row r="4172" spans="7:10" x14ac:dyDescent="0.35">
      <c r="G4172" t="str">
        <f t="shared" si="149"/>
        <v>RYWMONYHULL BUNGALOWS (2 &amp; 4 ONLY)</v>
      </c>
      <c r="H4172" t="str">
        <f t="shared" si="151"/>
        <v>RYW</v>
      </c>
      <c r="I4172" t="s">
        <v>8018</v>
      </c>
      <c r="J4172" t="s">
        <v>8017</v>
      </c>
    </row>
    <row r="4173" spans="7:10" x14ac:dyDescent="0.35">
      <c r="G4173" t="str">
        <f t="shared" si="149"/>
        <v>RYWMONYHULL HALL ROAD FLATS 3 &amp; 3A</v>
      </c>
      <c r="H4173" t="str">
        <f t="shared" si="151"/>
        <v>RYW</v>
      </c>
      <c r="I4173" t="s">
        <v>8020</v>
      </c>
      <c r="J4173" t="s">
        <v>8019</v>
      </c>
    </row>
    <row r="4174" spans="7:10" x14ac:dyDescent="0.35">
      <c r="G4174" t="str">
        <f t="shared" si="149"/>
        <v>RYWMOSELEY HALL HOSPITAL</v>
      </c>
      <c r="H4174" t="str">
        <f t="shared" si="151"/>
        <v>RYW</v>
      </c>
      <c r="I4174" t="s">
        <v>8022</v>
      </c>
      <c r="J4174" t="s">
        <v>8021</v>
      </c>
    </row>
    <row r="4175" spans="7:10" x14ac:dyDescent="0.35">
      <c r="G4175" t="str">
        <f t="shared" si="149"/>
        <v>RYWPRIESTLY WHARF</v>
      </c>
      <c r="H4175" t="str">
        <f t="shared" si="151"/>
        <v>RYW</v>
      </c>
      <c r="I4175" t="s">
        <v>8024</v>
      </c>
      <c r="J4175" t="s">
        <v>8023</v>
      </c>
    </row>
    <row r="4176" spans="7:10" x14ac:dyDescent="0.35">
      <c r="G4176" t="str">
        <f t="shared" si="149"/>
        <v>RYWSHELDON HEATH - LAND ONLY</v>
      </c>
      <c r="H4176" t="str">
        <f t="shared" si="151"/>
        <v>RYW</v>
      </c>
      <c r="I4176" t="s">
        <v>8026</v>
      </c>
      <c r="J4176" t="s">
        <v>8025</v>
      </c>
    </row>
    <row r="4177" spans="7:10" x14ac:dyDescent="0.35">
      <c r="G4177" t="str">
        <f t="shared" si="149"/>
        <v>RYWSUTTON COTTAGE HOSPITAL</v>
      </c>
      <c r="H4177" t="str">
        <f t="shared" si="151"/>
        <v>RYW</v>
      </c>
      <c r="I4177" t="s">
        <v>8028</v>
      </c>
      <c r="J4177" t="s">
        <v>8027</v>
      </c>
    </row>
    <row r="4178" spans="7:10" x14ac:dyDescent="0.35">
      <c r="G4178" t="str">
        <f t="shared" si="149"/>
        <v>RYWWEST HEATH HOSPITAL</v>
      </c>
      <c r="H4178" t="str">
        <f t="shared" si="151"/>
        <v>RYW</v>
      </c>
      <c r="I4178" t="s">
        <v>8030</v>
      </c>
      <c r="J4178" t="s">
        <v>8029</v>
      </c>
    </row>
    <row r="4179" spans="7:10" x14ac:dyDescent="0.35">
      <c r="G4179" t="str">
        <f t="shared" si="149"/>
        <v xml:space="preserve">RYXATHLONE HOUSE CARE HOME                    </v>
      </c>
      <c r="H4179" t="str">
        <f t="shared" si="151"/>
        <v>RYX</v>
      </c>
      <c r="I4179" t="s">
        <v>8032</v>
      </c>
      <c r="J4179" t="s">
        <v>8031</v>
      </c>
    </row>
    <row r="4180" spans="7:10" x14ac:dyDescent="0.35">
      <c r="G4180" t="str">
        <f t="shared" si="149"/>
        <v>RYXCHARING CROSS HOSPITAL</v>
      </c>
      <c r="H4180" t="str">
        <f t="shared" si="151"/>
        <v>RYX</v>
      </c>
      <c r="I4180" t="s">
        <v>7884</v>
      </c>
      <c r="J4180" t="s">
        <v>8033</v>
      </c>
    </row>
    <row r="4181" spans="7:10" x14ac:dyDescent="0.35">
      <c r="G4181" t="str">
        <f t="shared" ref="G4181:G4244" si="152">H4181&amp;I4181</f>
        <v>RYXEDGWARE COMMUNITY HOSPITAL</v>
      </c>
      <c r="H4181" t="str">
        <f t="shared" si="151"/>
        <v>RYX</v>
      </c>
      <c r="I4181" t="s">
        <v>867</v>
      </c>
      <c r="J4181" t="s">
        <v>8034</v>
      </c>
    </row>
    <row r="4182" spans="7:10" x14ac:dyDescent="0.35">
      <c r="G4182" t="str">
        <f t="shared" si="152"/>
        <v>RYXFINCHLEY MEMORIAL HOSPITAL</v>
      </c>
      <c r="H4182" t="str">
        <f t="shared" si="151"/>
        <v>RYX</v>
      </c>
      <c r="I4182" t="s">
        <v>869</v>
      </c>
      <c r="J4182" t="s">
        <v>8035</v>
      </c>
    </row>
    <row r="4183" spans="7:10" x14ac:dyDescent="0.35">
      <c r="G4183" t="str">
        <f t="shared" si="152"/>
        <v>RYXGARSIDE</v>
      </c>
      <c r="H4183" t="str">
        <f t="shared" si="151"/>
        <v>RYX</v>
      </c>
      <c r="I4183" t="s">
        <v>8037</v>
      </c>
      <c r="J4183" t="s">
        <v>8036</v>
      </c>
    </row>
    <row r="4184" spans="7:10" x14ac:dyDescent="0.35">
      <c r="G4184" t="str">
        <f t="shared" si="152"/>
        <v>RYXHEALTH AT THE STOWE</v>
      </c>
      <c r="H4184" t="str">
        <f t="shared" si="151"/>
        <v>RYX</v>
      </c>
      <c r="I4184" t="s">
        <v>8039</v>
      </c>
      <c r="J4184" t="s">
        <v>8038</v>
      </c>
    </row>
    <row r="4185" spans="7:10" x14ac:dyDescent="0.35">
      <c r="G4185" t="str">
        <f t="shared" si="152"/>
        <v>RYXHEATHLAND COURT CARE HOME</v>
      </c>
      <c r="H4185" t="str">
        <f t="shared" si="151"/>
        <v>RYX</v>
      </c>
      <c r="I4185" t="s">
        <v>8053</v>
      </c>
      <c r="J4185" t="s">
        <v>8052</v>
      </c>
    </row>
    <row r="4186" spans="7:10" x14ac:dyDescent="0.35">
      <c r="G4186" t="str">
        <f t="shared" si="152"/>
        <v>RYXHEMEL HEMPSTEAD HOSPITAL</v>
      </c>
      <c r="H4186" t="str">
        <f t="shared" si="151"/>
        <v>RYX</v>
      </c>
      <c r="I4186" t="s">
        <v>5222</v>
      </c>
      <c r="J4186" t="s">
        <v>8040</v>
      </c>
    </row>
    <row r="4187" spans="7:10" x14ac:dyDescent="0.35">
      <c r="G4187" t="str">
        <f t="shared" si="152"/>
        <v xml:space="preserve">RYXLANGLEY HOUSE </v>
      </c>
      <c r="H4187" t="str">
        <f t="shared" si="151"/>
        <v>RYX</v>
      </c>
      <c r="I4187" t="s">
        <v>7502</v>
      </c>
      <c r="J4187" t="s">
        <v>8041</v>
      </c>
    </row>
    <row r="4188" spans="7:10" x14ac:dyDescent="0.35">
      <c r="G4188" t="str">
        <f t="shared" si="152"/>
        <v>RYXPOTTERS BAR COMMUNITY HOSPITAL</v>
      </c>
      <c r="H4188" t="str">
        <f t="shared" si="151"/>
        <v>RYX</v>
      </c>
      <c r="I4188" t="s">
        <v>7509</v>
      </c>
      <c r="J4188" t="s">
        <v>8042</v>
      </c>
    </row>
    <row r="4189" spans="7:10" x14ac:dyDescent="0.35">
      <c r="G4189" t="str">
        <f t="shared" si="152"/>
        <v>RYXPRINCESS LOUISE NURSING HOME</v>
      </c>
      <c r="H4189" t="str">
        <f t="shared" si="151"/>
        <v>RYX</v>
      </c>
      <c r="I4189" t="s">
        <v>8044</v>
      </c>
      <c r="J4189" t="s">
        <v>8043</v>
      </c>
    </row>
    <row r="4190" spans="7:10" x14ac:dyDescent="0.35">
      <c r="G4190" t="str">
        <f t="shared" si="152"/>
        <v>RYXST CHARLES UCC</v>
      </c>
      <c r="H4190" t="str">
        <f t="shared" si="151"/>
        <v>RYX</v>
      </c>
      <c r="I4190" t="s">
        <v>8046</v>
      </c>
      <c r="J4190" t="s">
        <v>8045</v>
      </c>
    </row>
    <row r="4191" spans="7:10" x14ac:dyDescent="0.35">
      <c r="G4191" t="str">
        <f t="shared" si="152"/>
        <v>RYXST MARY'S HOSPITAL</v>
      </c>
      <c r="H4191" t="str">
        <f t="shared" si="151"/>
        <v>RYX</v>
      </c>
      <c r="I4191" t="s">
        <v>265</v>
      </c>
      <c r="J4191" t="s">
        <v>8047</v>
      </c>
    </row>
    <row r="4192" spans="7:10" x14ac:dyDescent="0.35">
      <c r="G4192" t="str">
        <f t="shared" si="152"/>
        <v>RYXST. CHARLES HOSPITAL</v>
      </c>
      <c r="H4192" t="str">
        <f t="shared" si="151"/>
        <v>RYX</v>
      </c>
      <c r="I4192" t="s">
        <v>8049</v>
      </c>
      <c r="J4192" t="s">
        <v>8048</v>
      </c>
    </row>
    <row r="4193" spans="7:10" x14ac:dyDescent="0.35">
      <c r="G4193" t="str">
        <f t="shared" si="152"/>
        <v>RYXTHAMES BROOK CARE HOME</v>
      </c>
      <c r="H4193" t="str">
        <f t="shared" si="151"/>
        <v>RYX</v>
      </c>
      <c r="I4193" t="s">
        <v>8051</v>
      </c>
      <c r="J4193" t="s">
        <v>8050</v>
      </c>
    </row>
    <row r="4194" spans="7:10" x14ac:dyDescent="0.35">
      <c r="G4194" t="str">
        <f t="shared" si="152"/>
        <v>RYXWILLESDEN CENTRE FOR HEALTH &amp; CARE</v>
      </c>
      <c r="H4194" t="s">
        <v>68</v>
      </c>
      <c r="I4194" t="s">
        <v>14841</v>
      </c>
      <c r="J4194" t="s">
        <v>14840</v>
      </c>
    </row>
    <row r="4195" spans="7:10" x14ac:dyDescent="0.35">
      <c r="G4195" t="str">
        <f t="shared" si="152"/>
        <v>RYYASHFORD MASH</v>
      </c>
      <c r="H4195" t="str">
        <f t="shared" si="151"/>
        <v>RYY</v>
      </c>
      <c r="I4195" t="s">
        <v>8055</v>
      </c>
      <c r="J4195" t="s">
        <v>8054</v>
      </c>
    </row>
    <row r="4196" spans="7:10" x14ac:dyDescent="0.35">
      <c r="G4196" t="str">
        <f t="shared" si="152"/>
        <v>RYYBUCKLAND HOSPITAL</v>
      </c>
      <c r="H4196" t="str">
        <f t="shared" si="151"/>
        <v>RYY</v>
      </c>
      <c r="I4196" t="s">
        <v>4770</v>
      </c>
      <c r="J4196" t="s">
        <v>8056</v>
      </c>
    </row>
    <row r="4197" spans="7:10" x14ac:dyDescent="0.35">
      <c r="G4197" t="str">
        <f t="shared" si="152"/>
        <v>RYYBUILDING 180 - KENT SCIENCE PARK</v>
      </c>
      <c r="H4197" t="str">
        <f t="shared" si="151"/>
        <v>RYY</v>
      </c>
      <c r="I4197" t="s">
        <v>8058</v>
      </c>
      <c r="J4197" t="s">
        <v>8057</v>
      </c>
    </row>
    <row r="4198" spans="7:10" x14ac:dyDescent="0.35">
      <c r="G4198" t="str">
        <f t="shared" si="152"/>
        <v>RYYCAIRN RYAN</v>
      </c>
      <c r="H4198" t="str">
        <f t="shared" si="151"/>
        <v>RYY</v>
      </c>
      <c r="I4198" t="s">
        <v>8060</v>
      </c>
      <c r="J4198" t="s">
        <v>8059</v>
      </c>
    </row>
    <row r="4199" spans="7:10" x14ac:dyDescent="0.35">
      <c r="G4199" t="str">
        <f t="shared" si="152"/>
        <v>RYYCOTTAGE WARD</v>
      </c>
      <c r="H4199" t="str">
        <f t="shared" si="151"/>
        <v>RYY</v>
      </c>
      <c r="I4199" t="s">
        <v>8062</v>
      </c>
      <c r="J4199" t="s">
        <v>8061</v>
      </c>
    </row>
    <row r="4200" spans="7:10" x14ac:dyDescent="0.35">
      <c r="G4200" t="str">
        <f t="shared" si="152"/>
        <v>RYYEDENBRIDGE HOSPITAL</v>
      </c>
      <c r="H4200" t="str">
        <f t="shared" si="151"/>
        <v>RYY</v>
      </c>
      <c r="I4200" t="s">
        <v>8064</v>
      </c>
      <c r="J4200" t="s">
        <v>8063</v>
      </c>
    </row>
    <row r="4201" spans="7:10" x14ac:dyDescent="0.35">
      <c r="G4201" t="str">
        <f t="shared" si="152"/>
        <v>RYYFAMILY PLANNING</v>
      </c>
      <c r="H4201" t="str">
        <f t="shared" si="151"/>
        <v>RYY</v>
      </c>
      <c r="I4201" t="s">
        <v>8066</v>
      </c>
      <c r="J4201" t="s">
        <v>8065</v>
      </c>
    </row>
    <row r="4202" spans="7:10" x14ac:dyDescent="0.35">
      <c r="G4202" t="str">
        <f t="shared" si="152"/>
        <v>RYYFARM VILLA</v>
      </c>
      <c r="H4202" t="str">
        <f t="shared" ref="H4202:H4265" si="153">LEFT(J4202,3)</f>
        <v>RYY</v>
      </c>
      <c r="I4202" t="s">
        <v>8068</v>
      </c>
      <c r="J4202" t="s">
        <v>8067</v>
      </c>
    </row>
    <row r="4203" spans="7:10" x14ac:dyDescent="0.35">
      <c r="G4203" t="str">
        <f t="shared" si="152"/>
        <v>RYYFAVERSHAM COTTAGE HOSPITAL</v>
      </c>
      <c r="H4203" t="str">
        <f t="shared" si="153"/>
        <v>RYY</v>
      </c>
      <c r="I4203" t="s">
        <v>4772</v>
      </c>
      <c r="J4203" t="s">
        <v>8069</v>
      </c>
    </row>
    <row r="4204" spans="7:10" x14ac:dyDescent="0.35">
      <c r="G4204" t="str">
        <f t="shared" si="152"/>
        <v>RYYFRIENDS WARD</v>
      </c>
      <c r="H4204" t="str">
        <f t="shared" si="153"/>
        <v>RYY</v>
      </c>
      <c r="I4204" t="s">
        <v>8071</v>
      </c>
      <c r="J4204" t="s">
        <v>8070</v>
      </c>
    </row>
    <row r="4205" spans="7:10" x14ac:dyDescent="0.35">
      <c r="G4205" t="str">
        <f t="shared" si="152"/>
        <v>RYYGRAVESHAM COMMUNITY HOSPITAL</v>
      </c>
      <c r="H4205" t="str">
        <f t="shared" si="153"/>
        <v>RYY</v>
      </c>
      <c r="I4205" t="s">
        <v>2484</v>
      </c>
      <c r="J4205" t="s">
        <v>8072</v>
      </c>
    </row>
    <row r="4206" spans="7:10" x14ac:dyDescent="0.35">
      <c r="G4206" t="str">
        <f t="shared" si="152"/>
        <v>RYYHANSON UNIT</v>
      </c>
      <c r="H4206" t="str">
        <f t="shared" si="153"/>
        <v>RYY</v>
      </c>
      <c r="I4206" t="s">
        <v>8074</v>
      </c>
      <c r="J4206" t="s">
        <v>8073</v>
      </c>
    </row>
    <row r="4207" spans="7:10" x14ac:dyDescent="0.35">
      <c r="G4207" t="str">
        <f t="shared" si="152"/>
        <v>RYYHAWKHURST COTTAGE HOSPITAL</v>
      </c>
      <c r="H4207" t="str">
        <f t="shared" si="153"/>
        <v>RYY</v>
      </c>
      <c r="I4207" t="s">
        <v>8076</v>
      </c>
      <c r="J4207" t="s">
        <v>8075</v>
      </c>
    </row>
    <row r="4208" spans="7:10" x14ac:dyDescent="0.35">
      <c r="G4208" t="str">
        <f t="shared" si="152"/>
        <v>RYYHAWKHURST HOSPITAL</v>
      </c>
      <c r="H4208" t="str">
        <f t="shared" si="153"/>
        <v>RYY</v>
      </c>
      <c r="I4208" t="s">
        <v>8078</v>
      </c>
      <c r="J4208" t="s">
        <v>8077</v>
      </c>
    </row>
    <row r="4209" spans="7:10" x14ac:dyDescent="0.35">
      <c r="G4209" t="str">
        <f t="shared" si="152"/>
        <v>RYYHERON WARD</v>
      </c>
      <c r="H4209" t="str">
        <f t="shared" si="153"/>
        <v>RYY</v>
      </c>
      <c r="I4209" t="s">
        <v>8080</v>
      </c>
      <c r="J4209" t="s">
        <v>8079</v>
      </c>
    </row>
    <row r="4210" spans="7:10" x14ac:dyDescent="0.35">
      <c r="G4210" t="str">
        <f t="shared" si="152"/>
        <v>RYYHIGHPOINT UNIT 1</v>
      </c>
      <c r="H4210" t="str">
        <f t="shared" si="153"/>
        <v>RYY</v>
      </c>
      <c r="I4210" t="s">
        <v>8082</v>
      </c>
      <c r="J4210" t="s">
        <v>8081</v>
      </c>
    </row>
    <row r="4211" spans="7:10" x14ac:dyDescent="0.35">
      <c r="G4211" t="str">
        <f t="shared" si="152"/>
        <v>RYYHIGHPOINT UNIT 3</v>
      </c>
      <c r="H4211" t="str">
        <f t="shared" si="153"/>
        <v>RYY</v>
      </c>
      <c r="I4211" t="s">
        <v>8084</v>
      </c>
      <c r="J4211" t="s">
        <v>8083</v>
      </c>
    </row>
    <row r="4212" spans="7:10" x14ac:dyDescent="0.35">
      <c r="G4212" t="str">
        <f t="shared" si="152"/>
        <v>RYYHIGHPOINT UNIT 7</v>
      </c>
      <c r="H4212" t="str">
        <f t="shared" si="153"/>
        <v>RYY</v>
      </c>
      <c r="I4212" t="s">
        <v>8086</v>
      </c>
      <c r="J4212" t="s">
        <v>8085</v>
      </c>
    </row>
    <row r="4213" spans="7:10" x14ac:dyDescent="0.35">
      <c r="G4213" t="str">
        <f t="shared" si="152"/>
        <v>RYYKENT &amp; CANTERBURY HOSPITAL</v>
      </c>
      <c r="H4213" t="str">
        <f t="shared" si="153"/>
        <v>RYY</v>
      </c>
      <c r="I4213" t="s">
        <v>7217</v>
      </c>
      <c r="J4213" t="s">
        <v>8087</v>
      </c>
    </row>
    <row r="4214" spans="7:10" x14ac:dyDescent="0.35">
      <c r="G4214" t="str">
        <f t="shared" si="152"/>
        <v>RYYKENT WING</v>
      </c>
      <c r="H4214" t="str">
        <f t="shared" si="153"/>
        <v>RYY</v>
      </c>
      <c r="I4214" t="s">
        <v>8089</v>
      </c>
      <c r="J4214" t="s">
        <v>8088</v>
      </c>
    </row>
    <row r="4215" spans="7:10" x14ac:dyDescent="0.35">
      <c r="G4215" t="str">
        <f t="shared" si="152"/>
        <v>RYYKESTREL WARD</v>
      </c>
      <c r="H4215" t="str">
        <f t="shared" si="153"/>
        <v>RYY</v>
      </c>
      <c r="I4215" t="s">
        <v>8091</v>
      </c>
      <c r="J4215" t="s">
        <v>8090</v>
      </c>
    </row>
    <row r="4216" spans="7:10" x14ac:dyDescent="0.35">
      <c r="G4216" t="str">
        <f t="shared" si="152"/>
        <v>RYYLIVINGSTONE HOSPITAL</v>
      </c>
      <c r="H4216" t="str">
        <f t="shared" si="153"/>
        <v>RYY</v>
      </c>
      <c r="I4216" t="s">
        <v>8093</v>
      </c>
      <c r="J4216" t="s">
        <v>8092</v>
      </c>
    </row>
    <row r="4217" spans="7:10" x14ac:dyDescent="0.35">
      <c r="G4217" t="str">
        <f t="shared" si="152"/>
        <v>RYYOATEN HILL</v>
      </c>
      <c r="H4217" t="str">
        <f t="shared" si="153"/>
        <v>RYY</v>
      </c>
      <c r="I4217" t="s">
        <v>8095</v>
      </c>
      <c r="J4217" t="s">
        <v>8094</v>
      </c>
    </row>
    <row r="4218" spans="7:10" x14ac:dyDescent="0.35">
      <c r="G4218" t="str">
        <f t="shared" si="152"/>
        <v>RYYPRESTON HALL</v>
      </c>
      <c r="H4218" t="str">
        <f t="shared" si="153"/>
        <v>RYY</v>
      </c>
      <c r="I4218" t="s">
        <v>8097</v>
      </c>
      <c r="J4218" t="s">
        <v>8096</v>
      </c>
    </row>
    <row r="4219" spans="7:10" x14ac:dyDescent="0.35">
      <c r="G4219" t="str">
        <f t="shared" si="152"/>
        <v>RYYQUEEN ELIZABETH THE QUEEN MOTHER HOSPITAL</v>
      </c>
      <c r="H4219" t="str">
        <f t="shared" si="153"/>
        <v>RYY</v>
      </c>
      <c r="I4219" t="s">
        <v>4786</v>
      </c>
      <c r="J4219" t="s">
        <v>8098</v>
      </c>
    </row>
    <row r="4220" spans="7:10" x14ac:dyDescent="0.35">
      <c r="G4220" t="str">
        <f t="shared" si="152"/>
        <v>RYYQUEEN VICTORIA MEMORIAL HOSPITAL</v>
      </c>
      <c r="H4220" t="str">
        <f t="shared" si="153"/>
        <v>RYY</v>
      </c>
      <c r="I4220" t="s">
        <v>5201</v>
      </c>
      <c r="J4220" t="s">
        <v>8099</v>
      </c>
    </row>
    <row r="4221" spans="7:10" x14ac:dyDescent="0.35">
      <c r="G4221" t="str">
        <f t="shared" si="152"/>
        <v>RYYROHAN</v>
      </c>
      <c r="H4221" t="str">
        <f t="shared" si="153"/>
        <v>RYY</v>
      </c>
      <c r="I4221" t="s">
        <v>8101</v>
      </c>
      <c r="J4221" t="s">
        <v>8100</v>
      </c>
    </row>
    <row r="4222" spans="7:10" x14ac:dyDescent="0.35">
      <c r="G4222" t="str">
        <f t="shared" si="152"/>
        <v>RYYROYAL VICTORIA HOSPITAL FOLKESTONE</v>
      </c>
      <c r="H4222" t="str">
        <f t="shared" si="153"/>
        <v>RYY</v>
      </c>
      <c r="I4222" t="s">
        <v>8103</v>
      </c>
      <c r="J4222" t="s">
        <v>8102</v>
      </c>
    </row>
    <row r="4223" spans="7:10" x14ac:dyDescent="0.35">
      <c r="G4223" t="str">
        <f t="shared" si="152"/>
        <v>RYYSEVENOAKS HOSPITAL</v>
      </c>
      <c r="H4223" t="str">
        <f t="shared" si="153"/>
        <v>RYY</v>
      </c>
      <c r="I4223" t="s">
        <v>5205</v>
      </c>
      <c r="J4223" t="s">
        <v>8104</v>
      </c>
    </row>
    <row r="4224" spans="7:10" x14ac:dyDescent="0.35">
      <c r="G4224" t="str">
        <f t="shared" si="152"/>
        <v>RYYSHEPPEY HOSPITAL</v>
      </c>
      <c r="H4224" t="str">
        <f t="shared" si="153"/>
        <v>RYY</v>
      </c>
      <c r="I4224" t="s">
        <v>8106</v>
      </c>
      <c r="J4224" t="s">
        <v>8105</v>
      </c>
    </row>
    <row r="4225" spans="7:10" x14ac:dyDescent="0.35">
      <c r="G4225" t="str">
        <f t="shared" si="152"/>
        <v>RYYSHEPPY COMMUNITY HOSPITAL</v>
      </c>
      <c r="H4225" t="str">
        <f t="shared" si="153"/>
        <v>RYY</v>
      </c>
      <c r="I4225" t="s">
        <v>8108</v>
      </c>
      <c r="J4225" t="s">
        <v>8107</v>
      </c>
    </row>
    <row r="4226" spans="7:10" x14ac:dyDescent="0.35">
      <c r="G4226" t="str">
        <f t="shared" si="152"/>
        <v>RYYSITTINGBOURNE MEMORIAL HOSPITAL</v>
      </c>
      <c r="H4226" t="str">
        <f t="shared" si="153"/>
        <v>RYY</v>
      </c>
      <c r="I4226" t="s">
        <v>4794</v>
      </c>
      <c r="J4226" t="s">
        <v>8109</v>
      </c>
    </row>
    <row r="4227" spans="7:10" x14ac:dyDescent="0.35">
      <c r="G4227" t="str">
        <f t="shared" si="152"/>
        <v>RYYST MARTINS HOSPITAL</v>
      </c>
      <c r="H4227" t="str">
        <f t="shared" si="153"/>
        <v>RYY</v>
      </c>
      <c r="I4227" t="s">
        <v>254</v>
      </c>
      <c r="J4227" t="s">
        <v>8110</v>
      </c>
    </row>
    <row r="4228" spans="7:10" x14ac:dyDescent="0.35">
      <c r="G4228" t="str">
        <f t="shared" si="152"/>
        <v>RYYSWALE MASH</v>
      </c>
      <c r="H4228" t="str">
        <f t="shared" si="153"/>
        <v>RYY</v>
      </c>
      <c r="I4228" t="s">
        <v>8112</v>
      </c>
      <c r="J4228" t="s">
        <v>8111</v>
      </c>
    </row>
    <row r="4229" spans="7:10" x14ac:dyDescent="0.35">
      <c r="G4229" t="str">
        <f t="shared" si="152"/>
        <v>RYYTHANET MASH</v>
      </c>
      <c r="H4229" t="str">
        <f t="shared" si="153"/>
        <v>RYY</v>
      </c>
      <c r="I4229" t="s">
        <v>8114</v>
      </c>
      <c r="J4229" t="s">
        <v>8113</v>
      </c>
    </row>
    <row r="4230" spans="7:10" x14ac:dyDescent="0.35">
      <c r="G4230" t="str">
        <f t="shared" si="152"/>
        <v>RYYTHE OAKS</v>
      </c>
      <c r="H4230" t="str">
        <f t="shared" si="153"/>
        <v>RYY</v>
      </c>
      <c r="I4230" t="s">
        <v>1429</v>
      </c>
      <c r="J4230" t="s">
        <v>8115</v>
      </c>
    </row>
    <row r="4231" spans="7:10" x14ac:dyDescent="0.35">
      <c r="G4231" t="str">
        <f t="shared" si="152"/>
        <v>RYYTHE OAST</v>
      </c>
      <c r="H4231" t="str">
        <f t="shared" si="153"/>
        <v>RYY</v>
      </c>
      <c r="I4231" t="s">
        <v>8117</v>
      </c>
      <c r="J4231" t="s">
        <v>8116</v>
      </c>
    </row>
    <row r="4232" spans="7:10" x14ac:dyDescent="0.35">
      <c r="G4232" t="str">
        <f t="shared" si="152"/>
        <v>RYYTONBRIDGE COTTAGE HOSPITAL</v>
      </c>
      <c r="H4232" t="str">
        <f t="shared" si="153"/>
        <v>RYY</v>
      </c>
      <c r="I4232" t="s">
        <v>5212</v>
      </c>
      <c r="J4232" t="s">
        <v>8118</v>
      </c>
    </row>
    <row r="4233" spans="7:10" x14ac:dyDescent="0.35">
      <c r="G4233" t="str">
        <f t="shared" si="152"/>
        <v>RYYUNIT FF</v>
      </c>
      <c r="H4233" t="str">
        <f t="shared" si="153"/>
        <v>RYY</v>
      </c>
      <c r="I4233" t="s">
        <v>8120</v>
      </c>
      <c r="J4233" t="s">
        <v>8119</v>
      </c>
    </row>
    <row r="4234" spans="7:10" x14ac:dyDescent="0.35">
      <c r="G4234" t="str">
        <f t="shared" si="152"/>
        <v>RYYVALENTINE UNIT</v>
      </c>
      <c r="H4234" t="str">
        <f t="shared" si="153"/>
        <v>RYY</v>
      </c>
      <c r="I4234" t="s">
        <v>8122</v>
      </c>
      <c r="J4234" t="s">
        <v>8121</v>
      </c>
    </row>
    <row r="4235" spans="7:10" x14ac:dyDescent="0.35">
      <c r="G4235" t="str">
        <f t="shared" si="152"/>
        <v>RYYVICTORIA HOSPITAL</v>
      </c>
      <c r="H4235" t="str">
        <f t="shared" si="153"/>
        <v>RYY</v>
      </c>
      <c r="I4235" t="s">
        <v>5214</v>
      </c>
      <c r="J4235" t="s">
        <v>8123</v>
      </c>
    </row>
    <row r="4236" spans="7:10" x14ac:dyDescent="0.35">
      <c r="G4236" t="str">
        <f t="shared" si="152"/>
        <v>RYYWARD - DEAL</v>
      </c>
      <c r="H4236" t="str">
        <f t="shared" si="153"/>
        <v>RYY</v>
      </c>
      <c r="I4236" t="s">
        <v>8125</v>
      </c>
      <c r="J4236" t="s">
        <v>8124</v>
      </c>
    </row>
    <row r="4237" spans="7:10" x14ac:dyDescent="0.35">
      <c r="G4237" t="str">
        <f t="shared" si="152"/>
        <v>RYYWARD - SEVENOAKS</v>
      </c>
      <c r="H4237" t="str">
        <f t="shared" si="153"/>
        <v>RYY</v>
      </c>
      <c r="I4237" t="s">
        <v>8127</v>
      </c>
      <c r="J4237" t="s">
        <v>8126</v>
      </c>
    </row>
    <row r="4238" spans="7:10" x14ac:dyDescent="0.35">
      <c r="G4238" t="str">
        <f t="shared" si="152"/>
        <v>RYYWARD - TONBRIDGE</v>
      </c>
      <c r="H4238" t="str">
        <f t="shared" si="153"/>
        <v>RYY</v>
      </c>
      <c r="I4238" t="s">
        <v>8129</v>
      </c>
      <c r="J4238" t="s">
        <v>8128</v>
      </c>
    </row>
    <row r="4239" spans="7:10" x14ac:dyDescent="0.35">
      <c r="G4239" t="str">
        <f t="shared" si="152"/>
        <v>RYYWEST VIEW HOSPITAL</v>
      </c>
      <c r="H4239" t="str">
        <f t="shared" si="153"/>
        <v>RYY</v>
      </c>
      <c r="I4239" t="s">
        <v>8131</v>
      </c>
      <c r="J4239" t="s">
        <v>8130</v>
      </c>
    </row>
    <row r="4240" spans="7:10" x14ac:dyDescent="0.35">
      <c r="G4240" t="str">
        <f t="shared" si="152"/>
        <v>RYYWHITSTABLE &amp; TANKERTON HOSPITAL</v>
      </c>
      <c r="H4240" t="str">
        <f t="shared" si="153"/>
        <v>RYY</v>
      </c>
      <c r="I4240" t="s">
        <v>8133</v>
      </c>
      <c r="J4240" t="s">
        <v>8132</v>
      </c>
    </row>
    <row r="4241" spans="7:10" x14ac:dyDescent="0.35">
      <c r="G4241" t="str">
        <f t="shared" si="152"/>
        <v>RYYWILLIAM HARVEY HOSPITAL</v>
      </c>
      <c r="H4241" t="str">
        <f t="shared" si="153"/>
        <v>RYY</v>
      </c>
      <c r="I4241" t="s">
        <v>5219</v>
      </c>
      <c r="J4241" t="s">
        <v>8134</v>
      </c>
    </row>
    <row r="4242" spans="7:10" x14ac:dyDescent="0.35">
      <c r="G4242" t="str">
        <f t="shared" si="152"/>
        <v>RYYWINDCHIMES</v>
      </c>
      <c r="H4242" t="str">
        <f t="shared" si="153"/>
        <v>RYY</v>
      </c>
      <c r="I4242" t="s">
        <v>8136</v>
      </c>
      <c r="J4242" t="s">
        <v>8135</v>
      </c>
    </row>
    <row r="4243" spans="7:10" x14ac:dyDescent="0.35">
      <c r="G4243" t="str">
        <f t="shared" si="152"/>
        <v>TADABBEYFIELD</v>
      </c>
      <c r="H4243" t="str">
        <f t="shared" si="153"/>
        <v>TAD</v>
      </c>
      <c r="I4243" t="s">
        <v>8138</v>
      </c>
      <c r="J4243" t="s">
        <v>8137</v>
      </c>
    </row>
    <row r="4244" spans="7:10" x14ac:dyDescent="0.35">
      <c r="G4244" t="str">
        <f t="shared" si="152"/>
        <v>TADABELIA MOUNT</v>
      </c>
      <c r="H4244" t="str">
        <f t="shared" si="153"/>
        <v>TAD</v>
      </c>
      <c r="I4244" t="s">
        <v>8140</v>
      </c>
      <c r="J4244" t="s">
        <v>8139</v>
      </c>
    </row>
    <row r="4245" spans="7:10" x14ac:dyDescent="0.35">
      <c r="G4245" t="str">
        <f t="shared" ref="G4245:G4307" si="154">H4245&amp;I4245</f>
        <v>TADAIREDALE CENTRE FOR MENTAL HEALTH</v>
      </c>
      <c r="H4245" t="str">
        <f t="shared" si="153"/>
        <v>TAD</v>
      </c>
      <c r="I4245" t="s">
        <v>8142</v>
      </c>
      <c r="J4245" t="s">
        <v>8141</v>
      </c>
    </row>
    <row r="4246" spans="7:10" x14ac:dyDescent="0.35">
      <c r="G4246" t="str">
        <f t="shared" si="154"/>
        <v>TADCROSS BANKS</v>
      </c>
      <c r="H4246" t="str">
        <f t="shared" si="153"/>
        <v>TAD</v>
      </c>
      <c r="I4246" t="s">
        <v>8144</v>
      </c>
      <c r="J4246" t="s">
        <v>8143</v>
      </c>
    </row>
    <row r="4247" spans="7:10" x14ac:dyDescent="0.35">
      <c r="G4247" t="str">
        <f t="shared" si="154"/>
        <v>TADDAISY BANK</v>
      </c>
      <c r="H4247" t="str">
        <f t="shared" si="153"/>
        <v>TAD</v>
      </c>
      <c r="I4247" t="s">
        <v>8146</v>
      </c>
      <c r="J4247" t="s">
        <v>8145</v>
      </c>
    </row>
    <row r="4248" spans="7:10" x14ac:dyDescent="0.35">
      <c r="G4248" t="str">
        <f t="shared" si="154"/>
        <v>TADFUSION</v>
      </c>
      <c r="H4248" t="str">
        <f t="shared" si="153"/>
        <v>TAD</v>
      </c>
      <c r="I4248" t="s">
        <v>8148</v>
      </c>
      <c r="J4248" t="s">
        <v>8147</v>
      </c>
    </row>
    <row r="4249" spans="7:10" x14ac:dyDescent="0.35">
      <c r="G4249" t="str">
        <f t="shared" si="154"/>
        <v>TADGENESIS 5</v>
      </c>
      <c r="H4249" t="str">
        <f t="shared" si="153"/>
        <v>TAD</v>
      </c>
      <c r="I4249" t="s">
        <v>8150</v>
      </c>
      <c r="J4249" t="s">
        <v>8149</v>
      </c>
    </row>
    <row r="4250" spans="7:10" x14ac:dyDescent="0.35">
      <c r="G4250" t="str">
        <f t="shared" si="154"/>
        <v>TADGREYFRIARS WALK</v>
      </c>
      <c r="H4250" t="str">
        <f t="shared" si="153"/>
        <v>TAD</v>
      </c>
      <c r="I4250" t="s">
        <v>8152</v>
      </c>
      <c r="J4250" t="s">
        <v>8151</v>
      </c>
    </row>
    <row r="4251" spans="7:10" x14ac:dyDescent="0.35">
      <c r="G4251" t="str">
        <f t="shared" si="154"/>
        <v>TADHOLMEWOOD</v>
      </c>
      <c r="H4251" t="str">
        <f t="shared" si="153"/>
        <v>TAD</v>
      </c>
      <c r="I4251" t="s">
        <v>8154</v>
      </c>
      <c r="J4251" t="s">
        <v>8153</v>
      </c>
    </row>
    <row r="4252" spans="7:10" x14ac:dyDescent="0.35">
      <c r="G4252" t="str">
        <f t="shared" si="154"/>
        <v>TADHORTON PARK</v>
      </c>
      <c r="H4252" t="str">
        <f t="shared" si="153"/>
        <v>TAD</v>
      </c>
      <c r="I4252" t="s">
        <v>8156</v>
      </c>
      <c r="J4252" t="s">
        <v>8155</v>
      </c>
    </row>
    <row r="4253" spans="7:10" x14ac:dyDescent="0.35">
      <c r="G4253" t="str">
        <f t="shared" si="154"/>
        <v>TADLISTONSHIELS</v>
      </c>
      <c r="H4253" t="str">
        <f t="shared" si="153"/>
        <v>TAD</v>
      </c>
      <c r="I4253" t="s">
        <v>8158</v>
      </c>
      <c r="J4253" t="s">
        <v>8157</v>
      </c>
    </row>
    <row r="4254" spans="7:10" x14ac:dyDescent="0.35">
      <c r="G4254" t="str">
        <f t="shared" si="154"/>
        <v>TADLYNFIELD MOUNT HOSPITAL</v>
      </c>
      <c r="H4254" t="str">
        <f t="shared" si="153"/>
        <v>TAD</v>
      </c>
      <c r="I4254" t="s">
        <v>1549</v>
      </c>
      <c r="J4254" t="s">
        <v>8159</v>
      </c>
    </row>
    <row r="4255" spans="7:10" x14ac:dyDescent="0.35">
      <c r="G4255" t="str">
        <f t="shared" si="154"/>
        <v>TADPARK VIEW</v>
      </c>
      <c r="H4255" t="str">
        <f t="shared" si="153"/>
        <v>TAD</v>
      </c>
      <c r="I4255" t="s">
        <v>6162</v>
      </c>
      <c r="J4255" t="s">
        <v>8160</v>
      </c>
    </row>
    <row r="4256" spans="7:10" x14ac:dyDescent="0.35">
      <c r="G4256" t="str">
        <f t="shared" si="154"/>
        <v>TADREDHILLS</v>
      </c>
      <c r="H4256" t="str">
        <f t="shared" si="153"/>
        <v>TAD</v>
      </c>
      <c r="I4256" t="s">
        <v>5543</v>
      </c>
      <c r="J4256" t="s">
        <v>8161</v>
      </c>
    </row>
    <row r="4257" spans="7:10" x14ac:dyDescent="0.35">
      <c r="G4257" t="str">
        <f t="shared" si="154"/>
        <v>TADSTONEY RIDGE HOSPITAL</v>
      </c>
      <c r="H4257" t="str">
        <f t="shared" si="153"/>
        <v>TAD</v>
      </c>
      <c r="I4257" t="s">
        <v>8163</v>
      </c>
      <c r="J4257" t="s">
        <v>8162</v>
      </c>
    </row>
    <row r="4258" spans="7:10" x14ac:dyDescent="0.35">
      <c r="G4258" t="str">
        <f t="shared" si="154"/>
        <v>TADWADDILOVES</v>
      </c>
      <c r="H4258" t="str">
        <f t="shared" si="153"/>
        <v>TAD</v>
      </c>
      <c r="I4258" t="s">
        <v>8165</v>
      </c>
      <c r="J4258" t="s">
        <v>8164</v>
      </c>
    </row>
    <row r="4259" spans="7:10" x14ac:dyDescent="0.35">
      <c r="G4259" t="str">
        <f t="shared" si="154"/>
        <v>TAFABERDEEN PARK (RESIDENTIAL SERVICES)</v>
      </c>
      <c r="H4259" t="str">
        <f t="shared" si="153"/>
        <v>TAF</v>
      </c>
      <c r="I4259" t="s">
        <v>8167</v>
      </c>
      <c r="J4259" t="s">
        <v>8166</v>
      </c>
    </row>
    <row r="4260" spans="7:10" x14ac:dyDescent="0.35">
      <c r="G4260" t="str">
        <f t="shared" si="154"/>
        <v>TAFAOT (C&amp;I)</v>
      </c>
      <c r="H4260" t="str">
        <f t="shared" si="153"/>
        <v>TAF</v>
      </c>
      <c r="I4260" t="s">
        <v>8169</v>
      </c>
      <c r="J4260" t="s">
        <v>8168</v>
      </c>
    </row>
    <row r="4261" spans="7:10" x14ac:dyDescent="0.35">
      <c r="G4261" t="str">
        <f t="shared" si="154"/>
        <v>TAFBELSIZE AVENUE</v>
      </c>
      <c r="H4261" t="str">
        <f t="shared" si="153"/>
        <v>TAF</v>
      </c>
      <c r="I4261" t="s">
        <v>8171</v>
      </c>
      <c r="J4261" t="s">
        <v>8170</v>
      </c>
    </row>
    <row r="4262" spans="7:10" x14ac:dyDescent="0.35">
      <c r="G4262" t="str">
        <f t="shared" si="154"/>
        <v>TAFBELSIZE SQUARE</v>
      </c>
      <c r="H4262" t="str">
        <f t="shared" si="153"/>
        <v>TAF</v>
      </c>
      <c r="I4262" t="s">
        <v>8173</v>
      </c>
      <c r="J4262" t="s">
        <v>8172</v>
      </c>
    </row>
    <row r="4263" spans="7:10" x14ac:dyDescent="0.35">
      <c r="G4263" t="str">
        <f t="shared" si="154"/>
        <v>TAFCALEDONIAN ROAD (RESIDENTIAL SERVICES)</v>
      </c>
      <c r="H4263" t="str">
        <f t="shared" si="153"/>
        <v>TAF</v>
      </c>
      <c r="I4263" t="s">
        <v>8175</v>
      </c>
      <c r="J4263" t="s">
        <v>8174</v>
      </c>
    </row>
    <row r="4264" spans="7:10" x14ac:dyDescent="0.35">
      <c r="G4264" t="str">
        <f t="shared" si="154"/>
        <v>TAFCAMDEN ALCOHOL SERVICE</v>
      </c>
      <c r="H4264" t="str">
        <f t="shared" si="153"/>
        <v>TAF</v>
      </c>
      <c r="I4264" t="s">
        <v>8177</v>
      </c>
      <c r="J4264" t="s">
        <v>8176</v>
      </c>
    </row>
    <row r="4265" spans="7:10" x14ac:dyDescent="0.35">
      <c r="G4265" t="str">
        <f t="shared" si="154"/>
        <v>TAFCAMDEN IAPT</v>
      </c>
      <c r="H4265" t="str">
        <f t="shared" si="153"/>
        <v>TAF</v>
      </c>
      <c r="I4265" t="s">
        <v>8179</v>
      </c>
      <c r="J4265" t="s">
        <v>8178</v>
      </c>
    </row>
    <row r="4266" spans="7:10" x14ac:dyDescent="0.35">
      <c r="G4266" t="str">
        <f t="shared" si="154"/>
        <v>TAFCAMDEN LD SERVICE</v>
      </c>
      <c r="H4266" t="str">
        <f t="shared" ref="H4266:H4327" si="155">LEFT(J4266,3)</f>
        <v>TAF</v>
      </c>
      <c r="I4266" t="s">
        <v>8181</v>
      </c>
      <c r="J4266" t="s">
        <v>8180</v>
      </c>
    </row>
    <row r="4267" spans="7:10" x14ac:dyDescent="0.35">
      <c r="G4267" t="str">
        <f t="shared" si="154"/>
        <v>TAFCAMDEN MEWS DAY HOSPITAL</v>
      </c>
      <c r="H4267" t="str">
        <f t="shared" si="155"/>
        <v>TAF</v>
      </c>
      <c r="I4267" t="s">
        <v>8183</v>
      </c>
      <c r="J4267" t="s">
        <v>8182</v>
      </c>
    </row>
    <row r="4268" spans="7:10" x14ac:dyDescent="0.35">
      <c r="G4268" t="str">
        <f t="shared" si="154"/>
        <v>TAFCARE TRUST MENTAL HEALTH SERVICES</v>
      </c>
      <c r="H4268" t="str">
        <f t="shared" si="155"/>
        <v>TAF</v>
      </c>
      <c r="I4268" t="s">
        <v>8185</v>
      </c>
      <c r="J4268" t="s">
        <v>8184</v>
      </c>
    </row>
    <row r="4269" spans="7:10" x14ac:dyDescent="0.35">
      <c r="G4269" t="str">
        <f t="shared" si="154"/>
        <v>TAFCLERKENWELL PROJECT</v>
      </c>
      <c r="H4269" t="str">
        <f t="shared" si="155"/>
        <v>TAF</v>
      </c>
      <c r="I4269" t="s">
        <v>8187</v>
      </c>
      <c r="J4269" t="s">
        <v>8186</v>
      </c>
    </row>
    <row r="4270" spans="7:10" x14ac:dyDescent="0.35">
      <c r="G4270" t="str">
        <f t="shared" si="154"/>
        <v>TAFCOLLINGWOOD BUSINESS CENTRE</v>
      </c>
      <c r="H4270" t="str">
        <f t="shared" si="155"/>
        <v>TAF</v>
      </c>
      <c r="I4270" t="s">
        <v>8189</v>
      </c>
      <c r="J4270" t="s">
        <v>8188</v>
      </c>
    </row>
    <row r="4271" spans="7:10" x14ac:dyDescent="0.35">
      <c r="G4271" t="str">
        <f t="shared" si="154"/>
        <v>TAFCRISIS TEAM (NORTH CAMDEN)</v>
      </c>
      <c r="H4271" t="str">
        <f t="shared" si="155"/>
        <v>TAF</v>
      </c>
      <c r="I4271" t="s">
        <v>8191</v>
      </c>
      <c r="J4271" t="s">
        <v>8190</v>
      </c>
    </row>
    <row r="4272" spans="7:10" x14ac:dyDescent="0.35">
      <c r="G4272" t="str">
        <f t="shared" si="154"/>
        <v>TAFCRISIS TEAM (SOUTH CAMDEN)</v>
      </c>
      <c r="H4272" t="str">
        <f t="shared" si="155"/>
        <v>TAF</v>
      </c>
      <c r="I4272" t="s">
        <v>8193</v>
      </c>
      <c r="J4272" t="s">
        <v>8192</v>
      </c>
    </row>
    <row r="4273" spans="7:10" x14ac:dyDescent="0.35">
      <c r="G4273" t="str">
        <f t="shared" si="154"/>
        <v>TAFDRAYTON PARK COMMUNITY CARE CENTRE</v>
      </c>
      <c r="H4273" t="str">
        <f t="shared" si="155"/>
        <v>TAF</v>
      </c>
      <c r="I4273" t="s">
        <v>8195</v>
      </c>
      <c r="J4273" t="s">
        <v>8194</v>
      </c>
    </row>
    <row r="4274" spans="7:10" x14ac:dyDescent="0.35">
      <c r="G4274" t="str">
        <f t="shared" si="154"/>
        <v>TAFDRAYTON PARK WOMENS SERVICE</v>
      </c>
      <c r="H4274" t="str">
        <f t="shared" si="155"/>
        <v>TAF</v>
      </c>
      <c r="I4274" t="s">
        <v>8197</v>
      </c>
      <c r="J4274" t="s">
        <v>8196</v>
      </c>
    </row>
    <row r="4275" spans="7:10" x14ac:dyDescent="0.35">
      <c r="G4275" t="str">
        <f t="shared" si="154"/>
        <v>TAFEARLY INTERVENTION SERVICE</v>
      </c>
      <c r="H4275" t="str">
        <f t="shared" si="155"/>
        <v>TAF</v>
      </c>
      <c r="I4275" t="s">
        <v>8199</v>
      </c>
      <c r="J4275" t="s">
        <v>8198</v>
      </c>
    </row>
    <row r="4276" spans="7:10" x14ac:dyDescent="0.35">
      <c r="G4276" t="str">
        <f t="shared" si="154"/>
        <v>TAFELTHORNE MENTAL HEALTH &amp; SOCIAL CARE CENTRE</v>
      </c>
      <c r="H4276" t="str">
        <f t="shared" si="155"/>
        <v>TAF</v>
      </c>
      <c r="I4276" t="s">
        <v>8201</v>
      </c>
      <c r="J4276" t="s">
        <v>8200</v>
      </c>
    </row>
    <row r="4277" spans="7:10" x14ac:dyDescent="0.35">
      <c r="G4277" t="str">
        <f t="shared" si="154"/>
        <v>TAFFOCUS TEAM</v>
      </c>
      <c r="H4277" t="str">
        <f t="shared" si="155"/>
        <v>TAF</v>
      </c>
      <c r="I4277" t="s">
        <v>8203</v>
      </c>
      <c r="J4277" t="s">
        <v>8202</v>
      </c>
    </row>
    <row r="4278" spans="7:10" x14ac:dyDescent="0.35">
      <c r="G4278" t="str">
        <f t="shared" si="154"/>
        <v>TAFFORDWYCH ROAD DAY HOSPITAL</v>
      </c>
      <c r="H4278" t="str">
        <f t="shared" si="155"/>
        <v>TAF</v>
      </c>
      <c r="I4278" t="s">
        <v>8205</v>
      </c>
      <c r="J4278" t="s">
        <v>8204</v>
      </c>
    </row>
    <row r="4279" spans="7:10" x14ac:dyDescent="0.35">
      <c r="G4279" t="str">
        <f t="shared" si="154"/>
        <v>TAFGREENLAND ROAD SERVICES</v>
      </c>
      <c r="H4279" t="str">
        <f t="shared" si="155"/>
        <v>TAF</v>
      </c>
      <c r="I4279" t="s">
        <v>8207</v>
      </c>
      <c r="J4279" t="s">
        <v>8206</v>
      </c>
    </row>
    <row r="4280" spans="7:10" x14ac:dyDescent="0.35">
      <c r="G4280" t="str">
        <f t="shared" si="154"/>
        <v>TAFHANLEY GARDENS (RESIDENTIAL SERVICES)</v>
      </c>
      <c r="H4280" t="str">
        <f t="shared" si="155"/>
        <v>TAF</v>
      </c>
      <c r="I4280" t="s">
        <v>8209</v>
      </c>
      <c r="J4280" t="s">
        <v>8208</v>
      </c>
    </row>
    <row r="4281" spans="7:10" x14ac:dyDescent="0.35">
      <c r="G4281" t="str">
        <f t="shared" si="154"/>
        <v>TAFHENLEY ROAD DAY CENTRE</v>
      </c>
      <c r="H4281" t="str">
        <f t="shared" si="155"/>
        <v>TAF</v>
      </c>
      <c r="I4281" t="s">
        <v>8211</v>
      </c>
      <c r="J4281" t="s">
        <v>8210</v>
      </c>
    </row>
    <row r="4282" spans="7:10" x14ac:dyDescent="0.35">
      <c r="G4282" t="str">
        <f t="shared" si="154"/>
        <v>TAFHIGHGATE ACUTE MENTAL HEALTH CENTRE</v>
      </c>
      <c r="H4282" t="str">
        <f t="shared" si="155"/>
        <v>TAF</v>
      </c>
      <c r="I4282" t="s">
        <v>8213</v>
      </c>
      <c r="J4282" t="s">
        <v>8212</v>
      </c>
    </row>
    <row r="4283" spans="7:10" x14ac:dyDescent="0.35">
      <c r="G4283" t="str">
        <f t="shared" si="154"/>
        <v>TAFHIGHGATE ROAD DAY CENTRE</v>
      </c>
      <c r="H4283" t="str">
        <f t="shared" si="155"/>
        <v>TAF</v>
      </c>
      <c r="I4283" t="s">
        <v>8215</v>
      </c>
      <c r="J4283" t="s">
        <v>8214</v>
      </c>
    </row>
    <row r="4284" spans="7:10" x14ac:dyDescent="0.35">
      <c r="G4284" t="str">
        <f t="shared" si="154"/>
        <v>TAFHIGHVIEW &amp; CORNWALLIS COMMUNITY SUPPORT PROJECTS</v>
      </c>
      <c r="H4284" t="str">
        <f t="shared" si="155"/>
        <v>TAF</v>
      </c>
      <c r="I4284" t="s">
        <v>8217</v>
      </c>
      <c r="J4284" t="s">
        <v>8216</v>
      </c>
    </row>
    <row r="4285" spans="7:10" x14ac:dyDescent="0.35">
      <c r="G4285" t="str">
        <f t="shared" si="154"/>
        <v>TAFHILL HOUSE</v>
      </c>
      <c r="H4285" t="str">
        <f t="shared" si="155"/>
        <v>TAF</v>
      </c>
      <c r="I4285" t="s">
        <v>8219</v>
      </c>
      <c r="J4285" t="s">
        <v>8218</v>
      </c>
    </row>
    <row r="4286" spans="7:10" x14ac:dyDescent="0.35">
      <c r="G4286" t="str">
        <f t="shared" si="154"/>
        <v>TAFHUNTER STREET HEALTH CENTRE</v>
      </c>
      <c r="H4286" t="str">
        <f t="shared" si="155"/>
        <v>TAF</v>
      </c>
      <c r="I4286" t="s">
        <v>8221</v>
      </c>
      <c r="J4286" t="s">
        <v>8220</v>
      </c>
    </row>
    <row r="4287" spans="7:10" x14ac:dyDescent="0.35">
      <c r="G4287" t="str">
        <f t="shared" si="154"/>
        <v>TAFIDASS</v>
      </c>
      <c r="H4287" t="str">
        <f t="shared" si="155"/>
        <v>TAF</v>
      </c>
      <c r="I4287" t="s">
        <v>8223</v>
      </c>
      <c r="J4287" t="s">
        <v>8222</v>
      </c>
    </row>
    <row r="4288" spans="7:10" x14ac:dyDescent="0.35">
      <c r="G4288" t="str">
        <f t="shared" si="154"/>
        <v>TAFISATS</v>
      </c>
      <c r="H4288" t="str">
        <f t="shared" si="155"/>
        <v>TAF</v>
      </c>
      <c r="I4288" t="s">
        <v>8225</v>
      </c>
      <c r="J4288" t="s">
        <v>8224</v>
      </c>
    </row>
    <row r="4289" spans="7:10" x14ac:dyDescent="0.35">
      <c r="G4289" t="str">
        <f t="shared" si="154"/>
        <v>TAFISLEDON ROAD MENTAL HEALTH RESOURCE CENTRE</v>
      </c>
      <c r="H4289" t="str">
        <f t="shared" si="155"/>
        <v>TAF</v>
      </c>
      <c r="I4289" t="s">
        <v>8227</v>
      </c>
      <c r="J4289" t="s">
        <v>8226</v>
      </c>
    </row>
    <row r="4290" spans="7:10" x14ac:dyDescent="0.35">
      <c r="G4290" t="str">
        <f t="shared" si="154"/>
        <v>TAFISLINGTON IAPT</v>
      </c>
      <c r="H4290" t="str">
        <f t="shared" si="155"/>
        <v>TAF</v>
      </c>
      <c r="I4290" t="s">
        <v>8229</v>
      </c>
      <c r="J4290" t="s">
        <v>8228</v>
      </c>
    </row>
    <row r="4291" spans="7:10" x14ac:dyDescent="0.35">
      <c r="G4291" t="str">
        <f t="shared" si="154"/>
        <v>TAFISLINGTON LEARNING DIFFICULTIES PARTNERSHIP</v>
      </c>
      <c r="H4291" t="str">
        <f t="shared" si="155"/>
        <v>TAF</v>
      </c>
      <c r="I4291" t="s">
        <v>8231</v>
      </c>
      <c r="J4291" t="s">
        <v>8230</v>
      </c>
    </row>
    <row r="4292" spans="7:10" x14ac:dyDescent="0.35">
      <c r="G4292" t="str">
        <f t="shared" si="154"/>
        <v>TAFKINGS CROSS ROAD</v>
      </c>
      <c r="H4292" t="str">
        <f t="shared" si="155"/>
        <v>TAF</v>
      </c>
      <c r="I4292" t="s">
        <v>8233</v>
      </c>
      <c r="J4292" t="s">
        <v>8232</v>
      </c>
    </row>
    <row r="4293" spans="7:10" x14ac:dyDescent="0.35">
      <c r="G4293" t="str">
        <f t="shared" si="154"/>
        <v>TAFKINGSTON DRUG &amp; ALCOHOL SERVICE</v>
      </c>
      <c r="H4293" t="str">
        <f t="shared" si="155"/>
        <v>TAF</v>
      </c>
      <c r="I4293" t="s">
        <v>8235</v>
      </c>
      <c r="J4293" t="s">
        <v>8234</v>
      </c>
    </row>
    <row r="4294" spans="7:10" x14ac:dyDescent="0.35">
      <c r="G4294" t="str">
        <f t="shared" si="154"/>
        <v>TAFLAMBO DAY CENTRE</v>
      </c>
      <c r="H4294" t="str">
        <f t="shared" si="155"/>
        <v>TAF</v>
      </c>
      <c r="I4294" t="s">
        <v>8237</v>
      </c>
      <c r="J4294" t="s">
        <v>8236</v>
      </c>
    </row>
    <row r="4295" spans="7:10" x14ac:dyDescent="0.35">
      <c r="G4295" t="str">
        <f t="shared" si="154"/>
        <v>TAFNETHERWOOD CENTRE</v>
      </c>
      <c r="H4295" t="str">
        <f t="shared" si="155"/>
        <v>TAF</v>
      </c>
      <c r="I4295" t="s">
        <v>8239</v>
      </c>
      <c r="J4295" t="s">
        <v>8238</v>
      </c>
    </row>
    <row r="4296" spans="7:10" x14ac:dyDescent="0.35">
      <c r="G4296" t="str">
        <f t="shared" si="154"/>
        <v>TAFNORTH CAMDEN DRUG SERVICES (RESPONSE)</v>
      </c>
      <c r="H4296" t="str">
        <f t="shared" si="155"/>
        <v>TAF</v>
      </c>
      <c r="I4296" t="s">
        <v>8241</v>
      </c>
      <c r="J4296" t="s">
        <v>8240</v>
      </c>
    </row>
    <row r="4297" spans="7:10" x14ac:dyDescent="0.35">
      <c r="G4297" t="str">
        <f t="shared" si="154"/>
        <v>TAFNORTH ISLINGTON CRISIS TEAM</v>
      </c>
      <c r="H4297" t="str">
        <f t="shared" si="155"/>
        <v>TAF</v>
      </c>
      <c r="I4297" t="s">
        <v>8243</v>
      </c>
      <c r="J4297" t="s">
        <v>8242</v>
      </c>
    </row>
    <row r="4298" spans="7:10" x14ac:dyDescent="0.35">
      <c r="G4298" t="str">
        <f t="shared" si="154"/>
        <v>TAFPINE STREET DAY CENTRE</v>
      </c>
      <c r="H4298" t="str">
        <f t="shared" si="155"/>
        <v>TAF</v>
      </c>
      <c r="I4298" t="s">
        <v>8245</v>
      </c>
      <c r="J4298" t="s">
        <v>8244</v>
      </c>
    </row>
    <row r="4299" spans="7:10" x14ac:dyDescent="0.35">
      <c r="G4299" t="str">
        <f t="shared" si="154"/>
        <v>TAFPSYCHOLOGY A14 ARCHWAY WING</v>
      </c>
      <c r="H4299" t="str">
        <f t="shared" si="155"/>
        <v>TAF</v>
      </c>
      <c r="I4299" t="s">
        <v>8247</v>
      </c>
      <c r="J4299" t="s">
        <v>8246</v>
      </c>
    </row>
    <row r="4300" spans="7:10" x14ac:dyDescent="0.35">
      <c r="G4300" t="str">
        <f t="shared" si="154"/>
        <v>TAFQUEEN MARY'S HOUSE</v>
      </c>
      <c r="H4300" t="str">
        <f t="shared" si="155"/>
        <v>TAF</v>
      </c>
      <c r="I4300" t="s">
        <v>875</v>
      </c>
      <c r="J4300" t="s">
        <v>8248</v>
      </c>
    </row>
    <row r="4301" spans="7:10" x14ac:dyDescent="0.35">
      <c r="G4301" t="str">
        <f t="shared" si="154"/>
        <v>TAFR&amp;R TEAM (NORTH CAMDEN)</v>
      </c>
      <c r="H4301" t="str">
        <f t="shared" si="155"/>
        <v>TAF</v>
      </c>
      <c r="I4301" t="s">
        <v>8250</v>
      </c>
      <c r="J4301" t="s">
        <v>8249</v>
      </c>
    </row>
    <row r="4302" spans="7:10" x14ac:dyDescent="0.35">
      <c r="G4302" t="str">
        <f t="shared" si="154"/>
        <v>TAFR&amp;R TEAM (NORTH ISLINGTON)</v>
      </c>
      <c r="H4302" t="str">
        <f t="shared" si="155"/>
        <v>TAF</v>
      </c>
      <c r="I4302" t="s">
        <v>8252</v>
      </c>
      <c r="J4302" t="s">
        <v>8251</v>
      </c>
    </row>
    <row r="4303" spans="7:10" x14ac:dyDescent="0.35">
      <c r="G4303" t="str">
        <f t="shared" si="154"/>
        <v>TAFR&amp;R TEAM (SOUTH ISLINGTON)</v>
      </c>
      <c r="H4303" t="str">
        <f t="shared" si="155"/>
        <v>TAF</v>
      </c>
      <c r="I4303" t="s">
        <v>8254</v>
      </c>
      <c r="J4303" t="s">
        <v>8253</v>
      </c>
    </row>
    <row r="4304" spans="7:10" x14ac:dyDescent="0.35">
      <c r="G4304" t="str">
        <f t="shared" si="154"/>
        <v>TAFRAGLAN DAY CENTRE</v>
      </c>
      <c r="H4304" t="str">
        <f t="shared" si="155"/>
        <v>TAF</v>
      </c>
      <c r="I4304" t="s">
        <v>8256</v>
      </c>
      <c r="J4304" t="s">
        <v>8255</v>
      </c>
    </row>
    <row r="4305" spans="7:10" x14ac:dyDescent="0.35">
      <c r="G4305" t="str">
        <f t="shared" si="154"/>
        <v>TAFROYAL FREE GROVE CENTRE</v>
      </c>
      <c r="H4305" t="str">
        <f t="shared" si="155"/>
        <v>TAF</v>
      </c>
      <c r="I4305" t="s">
        <v>8258</v>
      </c>
      <c r="J4305" t="s">
        <v>8257</v>
      </c>
    </row>
    <row r="4306" spans="7:10" x14ac:dyDescent="0.35">
      <c r="G4306" t="str">
        <f t="shared" si="154"/>
        <v>TAFROYAL FREE HOSPITAL</v>
      </c>
      <c r="H4306" t="str">
        <f t="shared" si="155"/>
        <v>TAF</v>
      </c>
      <c r="I4306" t="s">
        <v>877</v>
      </c>
      <c r="J4306" t="s">
        <v>8259</v>
      </c>
    </row>
    <row r="4307" spans="7:10" x14ac:dyDescent="0.35">
      <c r="G4307" t="str">
        <f t="shared" si="154"/>
        <v>TAFSAMH CMHT (ISLINGTON)</v>
      </c>
      <c r="H4307" t="str">
        <f t="shared" si="155"/>
        <v>TAF</v>
      </c>
      <c r="I4307" t="s">
        <v>8261</v>
      </c>
      <c r="J4307" t="s">
        <v>8260</v>
      </c>
    </row>
    <row r="4308" spans="7:10" x14ac:dyDescent="0.35">
      <c r="G4308" t="str">
        <f t="shared" ref="G4308:G4358" si="156">H4308&amp;I4308</f>
        <v>TAFSHAFTESBURY ROAD (RESIDENTIAL SERVICES)</v>
      </c>
      <c r="H4308" t="str">
        <f t="shared" si="155"/>
        <v>TAF</v>
      </c>
      <c r="I4308" t="s">
        <v>8263</v>
      </c>
      <c r="J4308" t="s">
        <v>8262</v>
      </c>
    </row>
    <row r="4309" spans="7:10" x14ac:dyDescent="0.35">
      <c r="G4309" t="str">
        <f t="shared" si="156"/>
        <v>TAFSOUTH CAMDEN DRUG SERVICES</v>
      </c>
      <c r="H4309" t="str">
        <f t="shared" si="155"/>
        <v>TAF</v>
      </c>
      <c r="I4309" t="s">
        <v>8265</v>
      </c>
      <c r="J4309" t="s">
        <v>8264</v>
      </c>
    </row>
    <row r="4310" spans="7:10" x14ac:dyDescent="0.35">
      <c r="G4310" t="str">
        <f t="shared" si="156"/>
        <v>TAFST LUKES WOODSIDE HOSPITAL</v>
      </c>
      <c r="H4310" t="str">
        <f t="shared" si="155"/>
        <v>TAF</v>
      </c>
      <c r="I4310" t="s">
        <v>8267</v>
      </c>
      <c r="J4310" t="s">
        <v>8266</v>
      </c>
    </row>
    <row r="4311" spans="7:10" x14ac:dyDescent="0.35">
      <c r="G4311" t="str">
        <f t="shared" si="156"/>
        <v>TAFST PANCRAS HOSPITAL</v>
      </c>
      <c r="H4311" t="str">
        <f t="shared" si="155"/>
        <v>TAF</v>
      </c>
      <c r="I4311" t="s">
        <v>4360</v>
      </c>
      <c r="J4311" t="s">
        <v>8268</v>
      </c>
    </row>
    <row r="4312" spans="7:10" x14ac:dyDescent="0.35">
      <c r="G4312" t="str">
        <f t="shared" si="156"/>
        <v>TAFSTACEY STREET NURSING HOME</v>
      </c>
      <c r="H4312" t="str">
        <f t="shared" si="155"/>
        <v>TAF</v>
      </c>
      <c r="I4312" t="s">
        <v>8270</v>
      </c>
      <c r="J4312" t="s">
        <v>8269</v>
      </c>
    </row>
    <row r="4313" spans="7:10" x14ac:dyDescent="0.35">
      <c r="G4313" t="str">
        <f t="shared" si="156"/>
        <v>TAFTOTTENHAM MEWS RESOURCE CENTRE</v>
      </c>
      <c r="H4313" t="str">
        <f t="shared" si="155"/>
        <v>TAF</v>
      </c>
      <c r="I4313" t="s">
        <v>8272</v>
      </c>
      <c r="J4313" t="s">
        <v>8271</v>
      </c>
    </row>
    <row r="4314" spans="7:10" x14ac:dyDescent="0.35">
      <c r="G4314" t="str">
        <f t="shared" si="156"/>
        <v>TAFTRAUMATIC STRESS CLINIC</v>
      </c>
      <c r="H4314" t="str">
        <f t="shared" si="155"/>
        <v>TAF</v>
      </c>
      <c r="I4314" t="s">
        <v>8274</v>
      </c>
      <c r="J4314" t="s">
        <v>8273</v>
      </c>
    </row>
    <row r="4315" spans="7:10" x14ac:dyDescent="0.35">
      <c r="G4315" t="str">
        <f t="shared" si="156"/>
        <v>TAHARBOURTHORNE</v>
      </c>
      <c r="H4315" t="str">
        <f t="shared" si="155"/>
        <v>TAH</v>
      </c>
      <c r="I4315" t="s">
        <v>8276</v>
      </c>
      <c r="J4315" t="s">
        <v>8275</v>
      </c>
    </row>
    <row r="4316" spans="7:10" x14ac:dyDescent="0.35">
      <c r="G4316" t="str">
        <f t="shared" si="156"/>
        <v>TAHBEECH HILL</v>
      </c>
      <c r="H4316" t="str">
        <f t="shared" si="155"/>
        <v>TAH</v>
      </c>
      <c r="I4316" t="s">
        <v>8278</v>
      </c>
      <c r="J4316" t="s">
        <v>8277</v>
      </c>
    </row>
    <row r="4317" spans="7:10" x14ac:dyDescent="0.35">
      <c r="G4317" t="str">
        <f t="shared" si="156"/>
        <v>TAHBEIGHTON HOSPITAL</v>
      </c>
      <c r="H4317" t="str">
        <f t="shared" si="155"/>
        <v>TAH</v>
      </c>
      <c r="I4317" t="s">
        <v>8280</v>
      </c>
      <c r="J4317" t="s">
        <v>8279</v>
      </c>
    </row>
    <row r="4318" spans="7:10" x14ac:dyDescent="0.35">
      <c r="G4318" t="str">
        <f t="shared" si="156"/>
        <v>TAHBOLE HILL RESIDENTIAL HOME</v>
      </c>
      <c r="H4318" t="str">
        <f t="shared" si="155"/>
        <v>TAH</v>
      </c>
      <c r="I4318" t="s">
        <v>8282</v>
      </c>
      <c r="J4318" t="s">
        <v>8281</v>
      </c>
    </row>
    <row r="4319" spans="7:10" x14ac:dyDescent="0.35">
      <c r="G4319" t="str">
        <f t="shared" si="156"/>
        <v>TAHBRAESIDE</v>
      </c>
      <c r="H4319" t="str">
        <f t="shared" si="155"/>
        <v>TAH</v>
      </c>
      <c r="I4319" t="s">
        <v>6302</v>
      </c>
      <c r="J4319" t="s">
        <v>8283</v>
      </c>
    </row>
    <row r="4320" spans="7:10" x14ac:dyDescent="0.35">
      <c r="G4320" t="str">
        <f t="shared" si="156"/>
        <v>TAHCASTLE MARKET BUILDING</v>
      </c>
      <c r="H4320" t="str">
        <f t="shared" si="155"/>
        <v>TAH</v>
      </c>
      <c r="I4320" t="s">
        <v>8285</v>
      </c>
      <c r="J4320" t="s">
        <v>8284</v>
      </c>
    </row>
    <row r="4321" spans="7:10" x14ac:dyDescent="0.35">
      <c r="G4321" t="str">
        <f t="shared" si="156"/>
        <v>TAHCENTENARY ANNEXE</v>
      </c>
      <c r="H4321" t="str">
        <f t="shared" si="155"/>
        <v>TAH</v>
      </c>
      <c r="I4321" t="s">
        <v>8287</v>
      </c>
      <c r="J4321" t="s">
        <v>8286</v>
      </c>
    </row>
    <row r="4322" spans="7:10" x14ac:dyDescent="0.35">
      <c r="G4322" t="str">
        <f t="shared" si="156"/>
        <v>TAHFIRST START NURSERY</v>
      </c>
      <c r="H4322" t="str">
        <f t="shared" si="155"/>
        <v>TAH</v>
      </c>
      <c r="I4322" t="s">
        <v>8289</v>
      </c>
      <c r="J4322" t="s">
        <v>8288</v>
      </c>
    </row>
    <row r="4323" spans="7:10" x14ac:dyDescent="0.35">
      <c r="G4323" t="str">
        <f t="shared" si="156"/>
        <v>TAHFOREST CLOSE</v>
      </c>
      <c r="H4323" t="str">
        <f t="shared" si="155"/>
        <v>TAH</v>
      </c>
      <c r="I4323" t="s">
        <v>8291</v>
      </c>
      <c r="J4323" t="s">
        <v>8290</v>
      </c>
    </row>
    <row r="4324" spans="7:10" x14ac:dyDescent="0.35">
      <c r="G4324" t="str">
        <f t="shared" si="156"/>
        <v>TAHFOREST LODGE</v>
      </c>
      <c r="H4324" t="str">
        <f t="shared" si="155"/>
        <v>TAH</v>
      </c>
      <c r="I4324" t="s">
        <v>4879</v>
      </c>
      <c r="J4324" t="s">
        <v>8292</v>
      </c>
    </row>
    <row r="4325" spans="7:10" x14ac:dyDescent="0.35">
      <c r="G4325" t="str">
        <f t="shared" si="156"/>
        <v>TAHFOX HILL</v>
      </c>
      <c r="H4325" t="str">
        <f t="shared" si="155"/>
        <v>TAH</v>
      </c>
      <c r="I4325" t="s">
        <v>8294</v>
      </c>
      <c r="J4325" t="s">
        <v>8293</v>
      </c>
    </row>
    <row r="4326" spans="7:10" x14ac:dyDescent="0.35">
      <c r="G4326" t="str">
        <f t="shared" si="156"/>
        <v>TAHGREENACRES</v>
      </c>
      <c r="H4326" t="str">
        <f t="shared" si="155"/>
        <v>TAH</v>
      </c>
      <c r="I4326" t="s">
        <v>5804</v>
      </c>
      <c r="J4326" t="s">
        <v>8295</v>
      </c>
    </row>
    <row r="4327" spans="7:10" x14ac:dyDescent="0.35">
      <c r="G4327" t="str">
        <f t="shared" si="156"/>
        <v>TAHGRENOSIDE GRANGE</v>
      </c>
      <c r="H4327" t="str">
        <f t="shared" si="155"/>
        <v>TAH</v>
      </c>
      <c r="I4327" t="s">
        <v>8297</v>
      </c>
      <c r="J4327" t="s">
        <v>8296</v>
      </c>
    </row>
    <row r="4328" spans="7:10" x14ac:dyDescent="0.35">
      <c r="G4328" t="str">
        <f t="shared" si="156"/>
        <v>TAHHURLFIELD VIEW</v>
      </c>
      <c r="H4328" t="str">
        <f t="shared" ref="H4328:H4358" si="157">LEFT(J4328,3)</f>
        <v>TAH</v>
      </c>
      <c r="I4328" t="s">
        <v>8299</v>
      </c>
      <c r="J4328" t="s">
        <v>8298</v>
      </c>
    </row>
    <row r="4329" spans="7:10" x14ac:dyDescent="0.35">
      <c r="G4329" t="str">
        <f t="shared" si="156"/>
        <v>TAHINTENSIVE SUPPORT SERVICE</v>
      </c>
      <c r="H4329" t="str">
        <f t="shared" si="157"/>
        <v>TAH</v>
      </c>
      <c r="I4329" t="s">
        <v>8301</v>
      </c>
      <c r="J4329" t="s">
        <v>8300</v>
      </c>
    </row>
    <row r="4330" spans="7:10" x14ac:dyDescent="0.35">
      <c r="G4330" t="str">
        <f t="shared" si="156"/>
        <v>TAHMANSFIELD VIEW</v>
      </c>
      <c r="H4330" t="str">
        <f t="shared" si="157"/>
        <v>TAH</v>
      </c>
      <c r="I4330" t="s">
        <v>8303</v>
      </c>
      <c r="J4330" t="s">
        <v>8302</v>
      </c>
    </row>
    <row r="4331" spans="7:10" x14ac:dyDescent="0.35">
      <c r="G4331" t="str">
        <f t="shared" si="156"/>
        <v>TAHMICHAEL CARLISLE CENTRE</v>
      </c>
      <c r="H4331" t="str">
        <f t="shared" si="157"/>
        <v>TAH</v>
      </c>
      <c r="I4331" t="s">
        <v>8305</v>
      </c>
      <c r="J4331" t="s">
        <v>8304</v>
      </c>
    </row>
    <row r="4332" spans="7:10" x14ac:dyDescent="0.35">
      <c r="G4332" t="str">
        <f t="shared" si="156"/>
        <v>TAHMILLBROOK</v>
      </c>
      <c r="H4332" t="str">
        <f t="shared" si="157"/>
        <v>TAH</v>
      </c>
      <c r="I4332" t="s">
        <v>8307</v>
      </c>
      <c r="J4332" t="s">
        <v>8306</v>
      </c>
    </row>
    <row r="4333" spans="7:10" x14ac:dyDescent="0.35">
      <c r="G4333" t="str">
        <f t="shared" si="156"/>
        <v>TAHNORTHERN GENERAL HOSPITAL</v>
      </c>
      <c r="H4333" t="str">
        <f t="shared" si="157"/>
        <v>TAH</v>
      </c>
      <c r="I4333" t="s">
        <v>1093</v>
      </c>
      <c r="J4333" t="s">
        <v>8308</v>
      </c>
    </row>
    <row r="4334" spans="7:10" x14ac:dyDescent="0.35">
      <c r="G4334" t="str">
        <f t="shared" si="156"/>
        <v>TAHOAKWOOD YPC</v>
      </c>
      <c r="H4334" t="str">
        <f t="shared" si="157"/>
        <v>TAH</v>
      </c>
      <c r="I4334" t="s">
        <v>8310</v>
      </c>
      <c r="J4334" t="s">
        <v>8309</v>
      </c>
    </row>
    <row r="4335" spans="7:10" x14ac:dyDescent="0.35">
      <c r="G4335" t="str">
        <f t="shared" si="156"/>
        <v>TAHPRESIDENT PARK</v>
      </c>
      <c r="H4335" t="str">
        <f t="shared" si="157"/>
        <v>TAH</v>
      </c>
      <c r="I4335" t="s">
        <v>8312</v>
      </c>
      <c r="J4335" t="s">
        <v>8311</v>
      </c>
    </row>
    <row r="4336" spans="7:10" x14ac:dyDescent="0.35">
      <c r="G4336" t="str">
        <f t="shared" si="156"/>
        <v>TAHPSYCHIATRIC OUT PATIENTS</v>
      </c>
      <c r="H4336" t="str">
        <f t="shared" si="157"/>
        <v>TAH</v>
      </c>
      <c r="I4336" t="s">
        <v>8314</v>
      </c>
      <c r="J4336" t="s">
        <v>8313</v>
      </c>
    </row>
    <row r="4337" spans="7:10" x14ac:dyDescent="0.35">
      <c r="G4337" t="str">
        <f t="shared" si="156"/>
        <v>TAHRIVERMEAD UNIT</v>
      </c>
      <c r="H4337" t="str">
        <f t="shared" si="157"/>
        <v>TAH</v>
      </c>
      <c r="I4337" t="s">
        <v>8316</v>
      </c>
      <c r="J4337" t="s">
        <v>8315</v>
      </c>
    </row>
    <row r="4338" spans="7:10" x14ac:dyDescent="0.35">
      <c r="G4338" t="str">
        <f t="shared" si="156"/>
        <v>TAHROYAL HALLAMSHIRE HOSPITAL</v>
      </c>
      <c r="H4338" t="str">
        <f t="shared" si="157"/>
        <v>TAH</v>
      </c>
      <c r="I4338" t="s">
        <v>1969</v>
      </c>
      <c r="J4338" t="s">
        <v>8317</v>
      </c>
    </row>
    <row r="4339" spans="7:10" x14ac:dyDescent="0.35">
      <c r="G4339" t="str">
        <f t="shared" si="156"/>
        <v>TAHSHIRLE HILL</v>
      </c>
      <c r="H4339" t="str">
        <f t="shared" si="157"/>
        <v>TAH</v>
      </c>
      <c r="I4339" t="s">
        <v>8319</v>
      </c>
      <c r="J4339" t="s">
        <v>8318</v>
      </c>
    </row>
    <row r="4340" spans="7:10" x14ac:dyDescent="0.35">
      <c r="G4340" t="str">
        <f t="shared" si="156"/>
        <v>TAHST GEORGE'S COMMUNITY BASE</v>
      </c>
      <c r="H4340" t="str">
        <f t="shared" si="157"/>
        <v>TAH</v>
      </c>
      <c r="I4340" t="s">
        <v>8321</v>
      </c>
      <c r="J4340" t="s">
        <v>8320</v>
      </c>
    </row>
    <row r="4341" spans="7:10" x14ac:dyDescent="0.35">
      <c r="G4341" t="str">
        <f t="shared" si="156"/>
        <v>TAHTHE LONGLEY CENTRE</v>
      </c>
      <c r="H4341" t="str">
        <f t="shared" si="157"/>
        <v>TAH</v>
      </c>
      <c r="I4341" t="s">
        <v>8323</v>
      </c>
      <c r="J4341" t="s">
        <v>8322</v>
      </c>
    </row>
    <row r="4342" spans="7:10" x14ac:dyDescent="0.35">
      <c r="G4342" t="str">
        <f t="shared" si="156"/>
        <v>TAHTHE YEWS</v>
      </c>
      <c r="H4342" t="str">
        <f t="shared" si="157"/>
        <v>TAH</v>
      </c>
      <c r="I4342" t="s">
        <v>8325</v>
      </c>
      <c r="J4342" t="s">
        <v>8324</v>
      </c>
    </row>
    <row r="4343" spans="7:10" x14ac:dyDescent="0.35">
      <c r="G4343" t="str">
        <f t="shared" si="156"/>
        <v>TAHTHORNLEA</v>
      </c>
      <c r="H4343" t="str">
        <f t="shared" si="157"/>
        <v>TAH</v>
      </c>
      <c r="I4343" t="s">
        <v>8327</v>
      </c>
      <c r="J4343" t="s">
        <v>8326</v>
      </c>
    </row>
    <row r="4344" spans="7:10" x14ac:dyDescent="0.35">
      <c r="G4344" t="str">
        <f t="shared" si="156"/>
        <v>TAHWAINWRIGHT CRESCENT</v>
      </c>
      <c r="H4344" t="str">
        <f t="shared" si="157"/>
        <v>TAH</v>
      </c>
      <c r="I4344" t="s">
        <v>8329</v>
      </c>
      <c r="J4344" t="s">
        <v>8328</v>
      </c>
    </row>
    <row r="4345" spans="7:10" x14ac:dyDescent="0.35">
      <c r="G4345" t="str">
        <f t="shared" si="156"/>
        <v>TAHWATHWOOD HOSPITAL</v>
      </c>
      <c r="H4345" t="str">
        <f t="shared" si="157"/>
        <v>TAH</v>
      </c>
      <c r="I4345" t="s">
        <v>1944</v>
      </c>
      <c r="J4345" t="s">
        <v>8330</v>
      </c>
    </row>
    <row r="4346" spans="7:10" x14ac:dyDescent="0.35">
      <c r="G4346" t="str">
        <f t="shared" si="156"/>
        <v>TAJBLOXWICH HOSPITAL (MENTAL ILLNESS)</v>
      </c>
      <c r="H4346" t="str">
        <f t="shared" si="157"/>
        <v>TAJ</v>
      </c>
      <c r="I4346" t="s">
        <v>7895</v>
      </c>
      <c r="J4346" t="s">
        <v>14427</v>
      </c>
    </row>
    <row r="4347" spans="7:10" x14ac:dyDescent="0.35">
      <c r="G4347" t="str">
        <f t="shared" si="156"/>
        <v>TAJBUSHEY FIELDS HOSPITAL</v>
      </c>
      <c r="H4347" t="str">
        <f t="shared" si="157"/>
        <v>TAJ</v>
      </c>
      <c r="I4347" t="s">
        <v>7904</v>
      </c>
      <c r="J4347" t="s">
        <v>14428</v>
      </c>
    </row>
    <row r="4348" spans="7:10" x14ac:dyDescent="0.35">
      <c r="G4348" t="str">
        <f t="shared" si="156"/>
        <v>TAJCITY HOSPITAL</v>
      </c>
      <c r="H4348" t="str">
        <f t="shared" si="157"/>
        <v>TAJ</v>
      </c>
      <c r="I4348" t="s">
        <v>6652</v>
      </c>
      <c r="J4348" t="s">
        <v>8331</v>
      </c>
    </row>
    <row r="4349" spans="7:10" x14ac:dyDescent="0.35">
      <c r="G4349" t="str">
        <f t="shared" si="156"/>
        <v>TAJDAISY BANK RESIDENTIAL</v>
      </c>
      <c r="H4349" t="str">
        <f t="shared" si="157"/>
        <v>TAJ</v>
      </c>
      <c r="I4349" t="s">
        <v>8333</v>
      </c>
      <c r="J4349" t="s">
        <v>8332</v>
      </c>
    </row>
    <row r="4350" spans="7:10" x14ac:dyDescent="0.35">
      <c r="G4350" t="str">
        <f t="shared" si="156"/>
        <v>TAJDOROTHY PATTISON HOSPITAL</v>
      </c>
      <c r="H4350" t="str">
        <f t="shared" si="157"/>
        <v>TAJ</v>
      </c>
      <c r="I4350" t="s">
        <v>7945</v>
      </c>
      <c r="J4350" t="s">
        <v>14429</v>
      </c>
    </row>
    <row r="4351" spans="7:10" x14ac:dyDescent="0.35">
      <c r="G4351" t="str">
        <f t="shared" si="156"/>
        <v>TAJEDWARD STREET HOSPITAL</v>
      </c>
      <c r="H4351" t="str">
        <f t="shared" si="157"/>
        <v>TAJ</v>
      </c>
      <c r="I4351" t="s">
        <v>8335</v>
      </c>
      <c r="J4351" t="s">
        <v>8334</v>
      </c>
    </row>
    <row r="4352" spans="7:10" x14ac:dyDescent="0.35">
      <c r="G4352" t="str">
        <f t="shared" si="156"/>
        <v>TAJHALLAM STREET HOSPITAL</v>
      </c>
      <c r="H4352" t="str">
        <f t="shared" si="157"/>
        <v>TAJ</v>
      </c>
      <c r="I4352" t="s">
        <v>8337</v>
      </c>
      <c r="J4352" t="s">
        <v>8336</v>
      </c>
    </row>
    <row r="4353" spans="7:10" x14ac:dyDescent="0.35">
      <c r="G4353" t="str">
        <f t="shared" si="156"/>
        <v>TAJHEATH LANE HOSPITAL</v>
      </c>
      <c r="H4353" t="str">
        <f t="shared" si="157"/>
        <v>TAJ</v>
      </c>
      <c r="I4353" t="s">
        <v>8339</v>
      </c>
      <c r="J4353" t="s">
        <v>8338</v>
      </c>
    </row>
    <row r="4354" spans="7:10" x14ac:dyDescent="0.35">
      <c r="G4354" t="str">
        <f t="shared" si="156"/>
        <v>TAJPENN HOSPITAL</v>
      </c>
      <c r="H4354" t="str">
        <f t="shared" si="157"/>
        <v>TAJ</v>
      </c>
      <c r="I4354" t="s">
        <v>8341</v>
      </c>
      <c r="J4354" t="s">
        <v>8340</v>
      </c>
    </row>
    <row r="4355" spans="7:10" x14ac:dyDescent="0.35">
      <c r="G4355" t="str">
        <f t="shared" si="156"/>
        <v>TAJPOND LANE</v>
      </c>
      <c r="H4355" t="str">
        <f t="shared" si="157"/>
        <v>TAJ</v>
      </c>
      <c r="I4355" t="s">
        <v>8343</v>
      </c>
      <c r="J4355" t="s">
        <v>8342</v>
      </c>
    </row>
    <row r="4356" spans="7:10" x14ac:dyDescent="0.35">
      <c r="G4356" t="str">
        <f t="shared" si="156"/>
        <v>TAJRIDGE HILL HOSPITAL</v>
      </c>
      <c r="H4356" t="str">
        <f t="shared" si="157"/>
        <v>TAJ</v>
      </c>
      <c r="I4356" t="s">
        <v>8345</v>
      </c>
      <c r="J4356" t="s">
        <v>8344</v>
      </c>
    </row>
    <row r="4357" spans="7:10" x14ac:dyDescent="0.35">
      <c r="G4357" t="str">
        <f t="shared" si="156"/>
        <v>TAJROWLEY REGIS HOSPITAL</v>
      </c>
      <c r="H4357" t="str">
        <f t="shared" si="157"/>
        <v>TAJ</v>
      </c>
      <c r="I4357" t="s">
        <v>6654</v>
      </c>
      <c r="J4357" t="s">
        <v>8346</v>
      </c>
    </row>
    <row r="4358" spans="7:10" x14ac:dyDescent="0.35">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6"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C4M4JGWB Haematology 2nd Floor East</v>
      </c>
      <c r="B5693" t="s">
        <v>220</v>
      </c>
      <c r="C5693" t="s">
        <v>14917</v>
      </c>
      <c r="D5693" t="s">
        <v>14916</v>
      </c>
      <c r="E5693" t="s">
        <v>14915</v>
      </c>
      <c r="F5693" t="s">
        <v>14918</v>
      </c>
      <c r="G5693" s="11"/>
      <c r="H5693" s="11"/>
    </row>
    <row r="5694" spans="1:8" x14ac:dyDescent="0.35">
      <c r="A5694" t="str">
        <f t="shared" si="95"/>
        <v>C4M4JGWB Haematology 2nd Floor North</v>
      </c>
      <c r="B5694" t="s">
        <v>220</v>
      </c>
      <c r="C5694" t="s">
        <v>14917</v>
      </c>
      <c r="D5694" t="s">
        <v>14916</v>
      </c>
      <c r="E5694" t="s">
        <v>14915</v>
      </c>
      <c r="F5694" t="s">
        <v>14919</v>
      </c>
      <c r="G5694" s="11"/>
      <c r="H5694" s="11"/>
    </row>
    <row r="5695" spans="1:8" x14ac:dyDescent="0.35">
      <c r="A5695" t="str">
        <f t="shared" si="95"/>
        <v>C4M4JGWB Haematology 3rd Floor East</v>
      </c>
      <c r="B5695" t="s">
        <v>220</v>
      </c>
      <c r="C5695" t="s">
        <v>14917</v>
      </c>
      <c r="D5695" t="s">
        <v>14916</v>
      </c>
      <c r="E5695" t="s">
        <v>14915</v>
      </c>
      <c r="F5695" t="s">
        <v>14920</v>
      </c>
      <c r="G5695" s="11"/>
      <c r="H5695" s="11"/>
    </row>
    <row r="5696" spans="1:8" x14ac:dyDescent="0.35">
      <c r="A5696" t="str">
        <f t="shared" si="95"/>
        <v>C4M4JGWB Haematology 3rd Floor North</v>
      </c>
      <c r="B5696" t="s">
        <v>220</v>
      </c>
      <c r="C5696" t="s">
        <v>14917</v>
      </c>
      <c r="D5696" t="s">
        <v>14916</v>
      </c>
      <c r="E5696" t="s">
        <v>14915</v>
      </c>
      <c r="F5696" t="s">
        <v>14921</v>
      </c>
      <c r="G5696" s="11"/>
      <c r="H5696" s="11"/>
    </row>
    <row r="5697" spans="1:8" x14ac:dyDescent="0.35">
      <c r="A5697" t="str">
        <f t="shared" si="95"/>
        <v>C4M4JGWB Haematology 4th Floor East</v>
      </c>
      <c r="B5697" t="s">
        <v>220</v>
      </c>
      <c r="C5697" t="s">
        <v>14917</v>
      </c>
      <c r="D5697" t="s">
        <v>14916</v>
      </c>
      <c r="E5697" t="s">
        <v>14915</v>
      </c>
      <c r="F5697" t="s">
        <v>14922</v>
      </c>
      <c r="G5697" s="11"/>
      <c r="H5697" s="11"/>
    </row>
    <row r="5698" spans="1:8" x14ac:dyDescent="0.35">
      <c r="A5698" t="str">
        <f t="shared" si="95"/>
        <v>C4M4JGWB Surgical Ward</v>
      </c>
      <c r="B5698" t="s">
        <v>220</v>
      </c>
      <c r="C5698" t="s">
        <v>14917</v>
      </c>
      <c r="D5698" t="s">
        <v>14916</v>
      </c>
      <c r="E5698" t="s">
        <v>14915</v>
      </c>
      <c r="F5698" t="s">
        <v>14923</v>
      </c>
      <c r="G5698" s="11"/>
      <c r="H5698" s="11"/>
    </row>
    <row r="5699" spans="1:8" x14ac:dyDescent="0.35">
      <c r="A5699" t="str">
        <f t="shared" si="95"/>
        <v>RHM12188 W&amp;N Bramshaw Womens Unit</v>
      </c>
      <c r="B5699" t="s">
        <v>222</v>
      </c>
      <c r="C5699" t="s">
        <v>13252</v>
      </c>
      <c r="D5699" t="s">
        <v>1951</v>
      </c>
      <c r="E5699" t="s">
        <v>568</v>
      </c>
      <c r="F5699" t="s">
        <v>13253</v>
      </c>
      <c r="G5699" s="11"/>
      <c r="H5699" s="11"/>
    </row>
    <row r="5700" spans="1:8" x14ac:dyDescent="0.35">
      <c r="A5700" t="str">
        <f t="shared" si="95"/>
        <v>RHM12188 W&amp;N Neonatal Unit</v>
      </c>
      <c r="B5700" t="s">
        <v>222</v>
      </c>
      <c r="C5700" t="s">
        <v>13252</v>
      </c>
      <c r="D5700" t="s">
        <v>1951</v>
      </c>
      <c r="E5700" t="s">
        <v>568</v>
      </c>
      <c r="F5700" t="s">
        <v>13254</v>
      </c>
      <c r="G5700" s="11"/>
      <c r="H5700" s="11"/>
    </row>
    <row r="5701" spans="1:8" x14ac:dyDescent="0.35">
      <c r="A5701" t="str">
        <f t="shared" si="95"/>
        <v>RHM12188 W&amp;N PAH Maternity Service</v>
      </c>
      <c r="B5701" t="s">
        <v>222</v>
      </c>
      <c r="C5701" t="s">
        <v>13252</v>
      </c>
      <c r="D5701" t="s">
        <v>1951</v>
      </c>
      <c r="E5701" t="s">
        <v>568</v>
      </c>
      <c r="F5701" t="s">
        <v>13255</v>
      </c>
      <c r="G5701" s="11"/>
      <c r="H5701" s="11"/>
    </row>
    <row r="5702" spans="1:8" x14ac:dyDescent="0.35">
      <c r="A5702" t="str">
        <f t="shared" si="95"/>
        <v>RHM01188 CAN C4 Solent Ward Clinical Oncology</v>
      </c>
      <c r="B5702" t="s">
        <v>222</v>
      </c>
      <c r="C5702" t="s">
        <v>13252</v>
      </c>
      <c r="D5702" t="s">
        <v>1954</v>
      </c>
      <c r="E5702" t="s">
        <v>578</v>
      </c>
      <c r="F5702" t="s">
        <v>13256</v>
      </c>
      <c r="G5702" s="11"/>
      <c r="H5702" s="11"/>
    </row>
    <row r="5703" spans="1:8" x14ac:dyDescent="0.35">
      <c r="A5703" t="str">
        <f t="shared" si="95"/>
        <v>RHM01188 CAN C6 Leukaemia/BMT Unit</v>
      </c>
      <c r="B5703" t="s">
        <v>222</v>
      </c>
      <c r="C5703" t="s">
        <v>13252</v>
      </c>
      <c r="D5703" t="s">
        <v>1954</v>
      </c>
      <c r="E5703" t="s">
        <v>578</v>
      </c>
      <c r="F5703" t="s">
        <v>13257</v>
      </c>
      <c r="G5703" s="11"/>
      <c r="H5703" s="11"/>
    </row>
    <row r="5704" spans="1:8" x14ac:dyDescent="0.35">
      <c r="A5704" t="str">
        <f t="shared" si="95"/>
        <v>RHM01188 CAN C6 TYA Unit</v>
      </c>
      <c r="B5704" t="s">
        <v>222</v>
      </c>
      <c r="C5704" t="s">
        <v>13252</v>
      </c>
      <c r="D5704" t="s">
        <v>1954</v>
      </c>
      <c r="E5704" t="s">
        <v>578</v>
      </c>
      <c r="F5704" t="s">
        <v>13258</v>
      </c>
      <c r="G5704" s="11"/>
      <c r="H5704" s="11"/>
    </row>
    <row r="5705" spans="1:8" x14ac:dyDescent="0.35">
      <c r="A5705" t="str">
        <f t="shared" si="95"/>
        <v>RHM01188 CAN D2 Haematology</v>
      </c>
      <c r="B5705" t="s">
        <v>222</v>
      </c>
      <c r="C5705" t="s">
        <v>13252</v>
      </c>
      <c r="D5705" t="s">
        <v>1954</v>
      </c>
      <c r="E5705" t="s">
        <v>578</v>
      </c>
      <c r="F5705" t="s">
        <v>13259</v>
      </c>
      <c r="G5705" s="11"/>
      <c r="H5705" s="11"/>
    </row>
    <row r="5706" spans="1:8" x14ac:dyDescent="0.35">
      <c r="A5706" t="str">
        <f t="shared" si="95"/>
        <v>RHM01188 CAN D3 Ward</v>
      </c>
      <c r="B5706" t="s">
        <v>222</v>
      </c>
      <c r="C5706" t="s">
        <v>13252</v>
      </c>
      <c r="D5706" t="s">
        <v>1954</v>
      </c>
      <c r="E5706" t="s">
        <v>578</v>
      </c>
      <c r="F5706" t="s">
        <v>13260</v>
      </c>
      <c r="G5706" s="11"/>
      <c r="H5706" s="11"/>
    </row>
    <row r="5707" spans="1:8" x14ac:dyDescent="0.35">
      <c r="A5707" t="str">
        <f t="shared" si="95"/>
        <v>RHM01188 CAR CHDU</v>
      </c>
      <c r="B5707" t="s">
        <v>222</v>
      </c>
      <c r="C5707" t="s">
        <v>13252</v>
      </c>
      <c r="D5707" t="s">
        <v>1954</v>
      </c>
      <c r="E5707" t="s">
        <v>578</v>
      </c>
      <c r="F5707" t="s">
        <v>13261</v>
      </c>
      <c r="G5707" s="11"/>
      <c r="H5707" s="11"/>
    </row>
    <row r="5708" spans="1:8" x14ac:dyDescent="0.35">
      <c r="A5708" t="str">
        <f t="shared" si="95"/>
        <v>RHM01188 CAR Coronary Care Unit</v>
      </c>
      <c r="B5708" t="s">
        <v>222</v>
      </c>
      <c r="C5708" t="s">
        <v>13252</v>
      </c>
      <c r="D5708" t="s">
        <v>1954</v>
      </c>
      <c r="E5708" t="s">
        <v>578</v>
      </c>
      <c r="F5708" t="s">
        <v>13262</v>
      </c>
      <c r="G5708" s="11"/>
      <c r="H5708" s="11"/>
    </row>
    <row r="5709" spans="1:8" x14ac:dyDescent="0.35">
      <c r="A5709" t="str">
        <f t="shared" si="95"/>
        <v>RHM01188 CAR Ward D4 Vascular</v>
      </c>
      <c r="B5709" t="s">
        <v>222</v>
      </c>
      <c r="C5709" t="s">
        <v>13252</v>
      </c>
      <c r="D5709" t="s">
        <v>1954</v>
      </c>
      <c r="E5709" t="s">
        <v>578</v>
      </c>
      <c r="F5709" t="s">
        <v>13263</v>
      </c>
      <c r="G5709" s="11"/>
      <c r="H5709" s="11"/>
    </row>
    <row r="5710" spans="1:8" x14ac:dyDescent="0.35">
      <c r="A5710" t="str">
        <f t="shared" si="95"/>
        <v>RHM01188 CAR Ward E2 YACU</v>
      </c>
      <c r="B5710" t="s">
        <v>222</v>
      </c>
      <c r="C5710" t="s">
        <v>13252</v>
      </c>
      <c r="D5710" t="s">
        <v>1954</v>
      </c>
      <c r="E5710" t="s">
        <v>578</v>
      </c>
      <c r="F5710" t="s">
        <v>13264</v>
      </c>
      <c r="G5710" s="11"/>
      <c r="H5710" s="11"/>
    </row>
    <row r="5711" spans="1:8" x14ac:dyDescent="0.35">
      <c r="A5711" t="str">
        <f t="shared" si="95"/>
        <v>RHM01188 CAR Ward E3 Blue</v>
      </c>
      <c r="B5711" t="s">
        <v>222</v>
      </c>
      <c r="C5711" t="s">
        <v>13252</v>
      </c>
      <c r="D5711" t="s">
        <v>1954</v>
      </c>
      <c r="E5711" t="s">
        <v>578</v>
      </c>
      <c r="F5711" t="s">
        <v>13265</v>
      </c>
      <c r="G5711" s="11"/>
      <c r="H5711" s="11"/>
    </row>
    <row r="5712" spans="1:8" x14ac:dyDescent="0.35">
      <c r="A5712" t="str">
        <f t="shared" si="95"/>
        <v>RHM01188 CAR Ward E3 Green</v>
      </c>
      <c r="B5712" t="s">
        <v>222</v>
      </c>
      <c r="C5712" t="s">
        <v>13252</v>
      </c>
      <c r="D5712" t="s">
        <v>1954</v>
      </c>
      <c r="E5712" t="s">
        <v>578</v>
      </c>
      <c r="F5712" t="s">
        <v>13266</v>
      </c>
      <c r="G5712" s="11"/>
      <c r="H5712" s="11"/>
    </row>
    <row r="5713" spans="1:8" x14ac:dyDescent="0.35">
      <c r="A5713" t="str">
        <f t="shared" si="95"/>
        <v>RHM01188 CAR Ward E4 Thoracics</v>
      </c>
      <c r="B5713" t="s">
        <v>222</v>
      </c>
      <c r="C5713" t="s">
        <v>13252</v>
      </c>
      <c r="D5713" t="s">
        <v>1954</v>
      </c>
      <c r="E5713" t="s">
        <v>578</v>
      </c>
      <c r="F5713" t="s">
        <v>13267</v>
      </c>
      <c r="G5713" s="11"/>
      <c r="H5713" s="11"/>
    </row>
    <row r="5714" spans="1:8" x14ac:dyDescent="0.35">
      <c r="A5714" t="str">
        <f t="shared" si="95"/>
        <v>RHM01188 CC - Surgical HDU</v>
      </c>
      <c r="B5714" t="s">
        <v>222</v>
      </c>
      <c r="C5714" t="s">
        <v>13252</v>
      </c>
      <c r="D5714" t="s">
        <v>1954</v>
      </c>
      <c r="E5714" t="s">
        <v>578</v>
      </c>
      <c r="F5714" t="s">
        <v>13268</v>
      </c>
      <c r="G5714" s="11"/>
      <c r="H5714" s="11"/>
    </row>
    <row r="5715" spans="1:8" x14ac:dyDescent="0.35">
      <c r="A5715" t="str">
        <f t="shared" si="95"/>
        <v>RHM01188 CC Cardiac Intensive Care</v>
      </c>
      <c r="B5715" t="s">
        <v>222</v>
      </c>
      <c r="C5715" t="s">
        <v>13252</v>
      </c>
      <c r="D5715" t="s">
        <v>1954</v>
      </c>
      <c r="E5715" t="s">
        <v>578</v>
      </c>
      <c r="F5715" t="s">
        <v>13269</v>
      </c>
      <c r="G5715" s="11"/>
      <c r="H5715" s="11"/>
    </row>
    <row r="5716" spans="1:8" x14ac:dyDescent="0.35">
      <c r="A5716" t="str">
        <f t="shared" si="95"/>
        <v>RHM01188 CC GICU A Side</v>
      </c>
      <c r="B5716" t="s">
        <v>222</v>
      </c>
      <c r="C5716" t="s">
        <v>13252</v>
      </c>
      <c r="D5716" t="s">
        <v>1954</v>
      </c>
      <c r="E5716" t="s">
        <v>578</v>
      </c>
      <c r="F5716" t="s">
        <v>13270</v>
      </c>
      <c r="G5716" s="11"/>
      <c r="H5716" s="11"/>
    </row>
    <row r="5717" spans="1:8" x14ac:dyDescent="0.35">
      <c r="A5717" t="str">
        <f t="shared" si="95"/>
        <v>RHM01188 CC GICU B Side</v>
      </c>
      <c r="B5717" t="s">
        <v>222</v>
      </c>
      <c r="C5717" t="s">
        <v>13252</v>
      </c>
      <c r="D5717" t="s">
        <v>1954</v>
      </c>
      <c r="E5717" t="s">
        <v>578</v>
      </c>
      <c r="F5717" t="s">
        <v>13271</v>
      </c>
      <c r="G5717" s="11"/>
      <c r="H5717" s="11"/>
    </row>
    <row r="5718" spans="1:8" x14ac:dyDescent="0.35">
      <c r="A5718" t="str">
        <f t="shared" si="95"/>
        <v>RHM01188 CC Neuro Intensive Care Unit</v>
      </c>
      <c r="B5718" t="s">
        <v>222</v>
      </c>
      <c r="C5718" t="s">
        <v>13252</v>
      </c>
      <c r="D5718" t="s">
        <v>1954</v>
      </c>
      <c r="E5718" t="s">
        <v>578</v>
      </c>
      <c r="F5718" t="s">
        <v>13272</v>
      </c>
      <c r="G5718" s="11"/>
      <c r="H5718" s="11"/>
    </row>
    <row r="5719" spans="1:8" x14ac:dyDescent="0.35">
      <c r="A5719" t="str">
        <f t="shared" si="95"/>
        <v>RHM01188 CHI High Dependency Unit</v>
      </c>
      <c r="B5719" t="s">
        <v>222</v>
      </c>
      <c r="C5719" t="s">
        <v>13252</v>
      </c>
      <c r="D5719" t="s">
        <v>1954</v>
      </c>
      <c r="E5719" t="s">
        <v>578</v>
      </c>
      <c r="F5719" t="s">
        <v>13273</v>
      </c>
      <c r="G5719" s="11"/>
      <c r="H5719" s="11"/>
    </row>
    <row r="5720" spans="1:8" x14ac:dyDescent="0.35">
      <c r="A5720" t="str">
        <f t="shared" si="95"/>
        <v>RHM01188 CHI Paed Medical Unit</v>
      </c>
      <c r="B5720" t="s">
        <v>222</v>
      </c>
      <c r="C5720" t="s">
        <v>13252</v>
      </c>
      <c r="D5720" t="s">
        <v>1954</v>
      </c>
      <c r="E5720" t="s">
        <v>578</v>
      </c>
      <c r="F5720" t="s">
        <v>13274</v>
      </c>
      <c r="G5720" s="11"/>
      <c r="H5720" s="11"/>
    </row>
    <row r="5721" spans="1:8" x14ac:dyDescent="0.35">
      <c r="A5721" t="str">
        <f t="shared" si="95"/>
        <v>RHM01188 CHI Paediatric Intensive Care</v>
      </c>
      <c r="B5721" t="s">
        <v>222</v>
      </c>
      <c r="C5721" t="s">
        <v>13252</v>
      </c>
      <c r="D5721" t="s">
        <v>1954</v>
      </c>
      <c r="E5721" t="s">
        <v>578</v>
      </c>
      <c r="F5721" t="s">
        <v>13275</v>
      </c>
      <c r="G5721" s="11"/>
      <c r="H5721" s="11"/>
    </row>
    <row r="5722" spans="1:8" x14ac:dyDescent="0.35">
      <c r="A5722" t="str">
        <f t="shared" si="95"/>
        <v>RHM01188 CHI Piam Brown Unit</v>
      </c>
      <c r="B5722" t="s">
        <v>222</v>
      </c>
      <c r="C5722" t="s">
        <v>13252</v>
      </c>
      <c r="D5722" t="s">
        <v>1954</v>
      </c>
      <c r="E5722" t="s">
        <v>578</v>
      </c>
      <c r="F5722" t="s">
        <v>13276</v>
      </c>
      <c r="G5722" s="11"/>
      <c r="H5722" s="11"/>
    </row>
    <row r="5723" spans="1:8" x14ac:dyDescent="0.35">
      <c r="A5723" t="str">
        <f t="shared" si="95"/>
        <v>RHM01188 CHI Ward E1 Paed Cardiac</v>
      </c>
      <c r="B5723" t="s">
        <v>222</v>
      </c>
      <c r="C5723" t="s">
        <v>13252</v>
      </c>
      <c r="D5723" t="s">
        <v>1954</v>
      </c>
      <c r="E5723" t="s">
        <v>578</v>
      </c>
      <c r="F5723" t="s">
        <v>13277</v>
      </c>
      <c r="G5723" s="11"/>
      <c r="H5723" s="11"/>
    </row>
    <row r="5724" spans="1:8" x14ac:dyDescent="0.35">
      <c r="A5724" t="str">
        <f t="shared" si="95"/>
        <v>RHM01188 CHI Ward G2 Neuro</v>
      </c>
      <c r="B5724" t="s">
        <v>222</v>
      </c>
      <c r="C5724" t="s">
        <v>13252</v>
      </c>
      <c r="D5724" t="s">
        <v>1954</v>
      </c>
      <c r="E5724" t="s">
        <v>578</v>
      </c>
      <c r="F5724" t="s">
        <v>13278</v>
      </c>
      <c r="G5724" s="11"/>
      <c r="H5724" s="11"/>
    </row>
    <row r="5725" spans="1:8" x14ac:dyDescent="0.35">
      <c r="A5725" t="str">
        <f t="shared" si="95"/>
        <v>RHM01188 CHI Ward G3</v>
      </c>
      <c r="B5725" t="s">
        <v>222</v>
      </c>
      <c r="C5725" t="s">
        <v>13252</v>
      </c>
      <c r="D5725" t="s">
        <v>1954</v>
      </c>
      <c r="E5725" t="s">
        <v>578</v>
      </c>
      <c r="F5725" t="s">
        <v>13279</v>
      </c>
      <c r="G5725" s="11"/>
      <c r="H5725" s="12"/>
    </row>
    <row r="5726" spans="1:8" x14ac:dyDescent="0.35">
      <c r="A5726" t="str">
        <f t="shared" si="95"/>
        <v>RHM01188 CHI Ward G4 Surgery</v>
      </c>
      <c r="B5726" t="s">
        <v>222</v>
      </c>
      <c r="C5726" t="s">
        <v>13252</v>
      </c>
      <c r="D5726" t="s">
        <v>1954</v>
      </c>
      <c r="E5726" t="s">
        <v>578</v>
      </c>
      <c r="F5726" t="s">
        <v>13280</v>
      </c>
      <c r="G5726" s="11"/>
      <c r="H5726" s="11"/>
    </row>
    <row r="5727" spans="1:8" x14ac:dyDescent="0.35">
      <c r="A5727" t="str">
        <f t="shared" si="95"/>
        <v>RHM01188 Critical Care</v>
      </c>
      <c r="B5727" t="s">
        <v>222</v>
      </c>
      <c r="C5727" t="s">
        <v>13252</v>
      </c>
      <c r="D5727" t="s">
        <v>1954</v>
      </c>
      <c r="E5727" t="s">
        <v>578</v>
      </c>
      <c r="F5727" t="s">
        <v>14561</v>
      </c>
      <c r="G5727" s="11" t="s">
        <v>14562</v>
      </c>
      <c r="H5727" s="11">
        <v>44039</v>
      </c>
    </row>
    <row r="5728" spans="1:8" x14ac:dyDescent="0.35">
      <c r="A5728" t="str">
        <f t="shared" si="95"/>
        <v>RHM01188 ECM Acute Medical Unit</v>
      </c>
      <c r="B5728" t="s">
        <v>222</v>
      </c>
      <c r="C5728" t="s">
        <v>13252</v>
      </c>
      <c r="D5728" t="s">
        <v>1954</v>
      </c>
      <c r="E5728" t="s">
        <v>578</v>
      </c>
      <c r="F5728" t="s">
        <v>13281</v>
      </c>
      <c r="G5728" s="11"/>
      <c r="H5728" s="11"/>
    </row>
    <row r="5729" spans="1:8" x14ac:dyDescent="0.35">
      <c r="A5729" t="str">
        <f t="shared" si="95"/>
        <v>RHM01188 ECM Childrens ED</v>
      </c>
      <c r="B5729" t="s">
        <v>222</v>
      </c>
      <c r="C5729" t="s">
        <v>13252</v>
      </c>
      <c r="D5729" t="s">
        <v>1954</v>
      </c>
      <c r="E5729" t="s">
        <v>578</v>
      </c>
      <c r="F5729" t="s">
        <v>13282</v>
      </c>
      <c r="G5729" s="11" t="s">
        <v>13283</v>
      </c>
      <c r="H5729" s="11">
        <v>43774</v>
      </c>
    </row>
    <row r="5730" spans="1:8" x14ac:dyDescent="0.35">
      <c r="A5730" t="str">
        <f t="shared" si="95"/>
        <v>RHM01188 MED Bassett Ward PAH</v>
      </c>
      <c r="B5730" t="s">
        <v>222</v>
      </c>
      <c r="C5730" t="s">
        <v>13252</v>
      </c>
      <c r="D5730" t="s">
        <v>1954</v>
      </c>
      <c r="E5730" t="s">
        <v>578</v>
      </c>
      <c r="F5730" t="s">
        <v>14563</v>
      </c>
      <c r="G5730" s="11" t="s">
        <v>14564</v>
      </c>
      <c r="H5730" s="11">
        <v>43885</v>
      </c>
    </row>
    <row r="5731" spans="1:8" x14ac:dyDescent="0.35">
      <c r="A5731" t="str">
        <f t="shared" si="95"/>
        <v>RHM01188 MED D10 Isolation Unit</v>
      </c>
      <c r="B5731" t="s">
        <v>222</v>
      </c>
      <c r="C5731" t="s">
        <v>13252</v>
      </c>
      <c r="D5731" t="s">
        <v>1954</v>
      </c>
      <c r="E5731" t="s">
        <v>578</v>
      </c>
      <c r="F5731" t="s">
        <v>13284</v>
      </c>
      <c r="G5731" s="11"/>
      <c r="H5731" s="11"/>
    </row>
    <row r="5732" spans="1:8" x14ac:dyDescent="0.35">
      <c r="A5732" t="str">
        <f t="shared" si="95"/>
        <v>RHM01188 MED D5 Ward</v>
      </c>
      <c r="B5732" t="s">
        <v>222</v>
      </c>
      <c r="C5732" t="s">
        <v>13252</v>
      </c>
      <c r="D5732" t="s">
        <v>1954</v>
      </c>
      <c r="E5732" t="s">
        <v>578</v>
      </c>
      <c r="F5732" t="s">
        <v>13285</v>
      </c>
      <c r="G5732" s="11"/>
      <c r="H5732" s="11"/>
    </row>
    <row r="5733" spans="1:8" x14ac:dyDescent="0.35">
      <c r="A5733" t="str">
        <f t="shared" si="95"/>
        <v>RHM01188 MED D6 Ward</v>
      </c>
      <c r="B5733" t="s">
        <v>222</v>
      </c>
      <c r="C5733" t="s">
        <v>13252</v>
      </c>
      <c r="D5733" t="s">
        <v>1954</v>
      </c>
      <c r="E5733" t="s">
        <v>578</v>
      </c>
      <c r="F5733" t="s">
        <v>13286</v>
      </c>
      <c r="G5733" s="11"/>
      <c r="H5733" s="11"/>
    </row>
    <row r="5734" spans="1:8" x14ac:dyDescent="0.35">
      <c r="A5734" t="str">
        <f t="shared" si="95"/>
        <v>RHM01188 MED D7 Ward</v>
      </c>
      <c r="B5734" t="s">
        <v>222</v>
      </c>
      <c r="C5734" t="s">
        <v>13252</v>
      </c>
      <c r="D5734" t="s">
        <v>1954</v>
      </c>
      <c r="E5734" t="s">
        <v>578</v>
      </c>
      <c r="F5734" t="s">
        <v>13287</v>
      </c>
      <c r="G5734" s="11"/>
      <c r="H5734" s="11"/>
    </row>
    <row r="5735" spans="1:8" x14ac:dyDescent="0.35">
      <c r="A5735" t="str">
        <f t="shared" si="95"/>
        <v>RHM01188 MED D8 Ward</v>
      </c>
      <c r="B5735" t="s">
        <v>222</v>
      </c>
      <c r="C5735" t="s">
        <v>13252</v>
      </c>
      <c r="D5735" t="s">
        <v>1954</v>
      </c>
      <c r="E5735" t="s">
        <v>578</v>
      </c>
      <c r="F5735" t="s">
        <v>13288</v>
      </c>
      <c r="G5735" s="11"/>
      <c r="H5735" s="11"/>
    </row>
    <row r="5736" spans="1:8" x14ac:dyDescent="0.35">
      <c r="A5736" t="str">
        <f t="shared" si="95"/>
        <v>RHM01188 MED D9 Ward</v>
      </c>
      <c r="B5736" t="s">
        <v>222</v>
      </c>
      <c r="C5736" t="s">
        <v>13252</v>
      </c>
      <c r="D5736" t="s">
        <v>1954</v>
      </c>
      <c r="E5736" t="s">
        <v>578</v>
      </c>
      <c r="F5736" t="s">
        <v>13289</v>
      </c>
      <c r="G5736" s="11"/>
      <c r="H5736" s="11"/>
    </row>
    <row r="5737" spans="1:8" x14ac:dyDescent="0.35">
      <c r="A5737" t="str">
        <f t="shared" ref="A5737:A5800" si="96">CONCATENATE(D5737,F5737)</f>
        <v>RHM01188 MED E7 Ward</v>
      </c>
      <c r="B5737" t="s">
        <v>222</v>
      </c>
      <c r="C5737" t="s">
        <v>13252</v>
      </c>
      <c r="D5737" t="s">
        <v>1954</v>
      </c>
      <c r="E5737" t="s">
        <v>578</v>
      </c>
      <c r="F5737" t="s">
        <v>13290</v>
      </c>
      <c r="G5737" s="11"/>
      <c r="H5737" s="11"/>
    </row>
    <row r="5738" spans="1:8" x14ac:dyDescent="0.35">
      <c r="A5738" t="str">
        <f t="shared" si="96"/>
        <v>RHM01188 MED F10 Medical Ward</v>
      </c>
      <c r="B5738" t="s">
        <v>222</v>
      </c>
      <c r="C5738" t="s">
        <v>13252</v>
      </c>
      <c r="D5738" t="s">
        <v>1954</v>
      </c>
      <c r="E5738" t="s">
        <v>578</v>
      </c>
      <c r="F5738" t="s">
        <v>14565</v>
      </c>
      <c r="G5738" s="11" t="s">
        <v>14515</v>
      </c>
      <c r="H5738" s="11">
        <v>43885</v>
      </c>
    </row>
    <row r="5739" spans="1:8" x14ac:dyDescent="0.35">
      <c r="A5739" t="str">
        <f t="shared" si="96"/>
        <v>RHM01188 MED F7 Bassett Ward PAH</v>
      </c>
      <c r="B5739" t="s">
        <v>222</v>
      </c>
      <c r="C5739" t="s">
        <v>13252</v>
      </c>
      <c r="D5739" t="s">
        <v>1954</v>
      </c>
      <c r="E5739" t="s">
        <v>578</v>
      </c>
      <c r="F5739" t="s">
        <v>14566</v>
      </c>
      <c r="G5739" s="11" t="s">
        <v>14567</v>
      </c>
      <c r="H5739" s="11">
        <v>43994</v>
      </c>
    </row>
    <row r="5740" spans="1:8" x14ac:dyDescent="0.35">
      <c r="A5740" t="str">
        <f t="shared" si="96"/>
        <v>RHM01188 MED F7 Ward</v>
      </c>
      <c r="B5740" t="s">
        <v>222</v>
      </c>
      <c r="C5740" t="s">
        <v>13252</v>
      </c>
      <c r="D5740" t="s">
        <v>1954</v>
      </c>
      <c r="E5740" t="s">
        <v>578</v>
      </c>
      <c r="F5740" t="s">
        <v>13291</v>
      </c>
      <c r="G5740" s="11"/>
      <c r="H5740" s="11"/>
    </row>
    <row r="5741" spans="1:8" x14ac:dyDescent="0.35">
      <c r="A5741" t="str">
        <f t="shared" si="96"/>
        <v>RHM01188 MED F7 Ward SGH</v>
      </c>
      <c r="B5741" t="s">
        <v>222</v>
      </c>
      <c r="C5741" t="s">
        <v>13252</v>
      </c>
      <c r="D5741" t="s">
        <v>1954</v>
      </c>
      <c r="E5741" t="s">
        <v>578</v>
      </c>
      <c r="F5741" t="s">
        <v>14568</v>
      </c>
      <c r="G5741" s="11" t="s">
        <v>14515</v>
      </c>
      <c r="H5741" s="11">
        <v>43885</v>
      </c>
    </row>
    <row r="5742" spans="1:8" x14ac:dyDescent="0.35">
      <c r="A5742" t="str">
        <f t="shared" si="96"/>
        <v>RHM01188 MED G5 Ward</v>
      </c>
      <c r="B5742" t="s">
        <v>222</v>
      </c>
      <c r="C5742" t="s">
        <v>13252</v>
      </c>
      <c r="D5742" t="s">
        <v>1954</v>
      </c>
      <c r="E5742" t="s">
        <v>578</v>
      </c>
      <c r="F5742" t="s">
        <v>13292</v>
      </c>
      <c r="G5742" s="11"/>
      <c r="H5742" s="11"/>
    </row>
    <row r="5743" spans="1:8" x14ac:dyDescent="0.35">
      <c r="A5743" t="str">
        <f t="shared" si="96"/>
        <v>RHM01188 MED G6 Ward</v>
      </c>
      <c r="B5743" t="s">
        <v>222</v>
      </c>
      <c r="C5743" t="s">
        <v>13252</v>
      </c>
      <c r="D5743" t="s">
        <v>1954</v>
      </c>
      <c r="E5743" t="s">
        <v>578</v>
      </c>
      <c r="F5743" t="s">
        <v>13293</v>
      </c>
      <c r="G5743" s="11"/>
      <c r="H5743" s="11"/>
    </row>
    <row r="5744" spans="1:8" x14ac:dyDescent="0.35">
      <c r="A5744" t="str">
        <f t="shared" si="96"/>
        <v>RHM01188 MED G7 Ward</v>
      </c>
      <c r="B5744" t="s">
        <v>222</v>
      </c>
      <c r="C5744" t="s">
        <v>13252</v>
      </c>
      <c r="D5744" t="s">
        <v>1954</v>
      </c>
      <c r="E5744" t="s">
        <v>578</v>
      </c>
      <c r="F5744" t="s">
        <v>13294</v>
      </c>
      <c r="G5744" s="11"/>
      <c r="H5744" s="11"/>
    </row>
    <row r="5745" spans="1:8" x14ac:dyDescent="0.35">
      <c r="A5745" t="str">
        <f t="shared" si="96"/>
        <v>RHM01188 MED G8 Ward</v>
      </c>
      <c r="B5745" t="s">
        <v>222</v>
      </c>
      <c r="C5745" t="s">
        <v>13252</v>
      </c>
      <c r="D5745" t="s">
        <v>1954</v>
      </c>
      <c r="E5745" t="s">
        <v>578</v>
      </c>
      <c r="F5745" t="s">
        <v>13295</v>
      </c>
      <c r="G5745" s="11"/>
      <c r="H5745" s="11"/>
    </row>
    <row r="5746" spans="1:8" x14ac:dyDescent="0.35">
      <c r="A5746" t="str">
        <f t="shared" si="96"/>
        <v>RHM01188 MED G9 Ward</v>
      </c>
      <c r="B5746" t="s">
        <v>222</v>
      </c>
      <c r="C5746" t="s">
        <v>13252</v>
      </c>
      <c r="D5746" t="s">
        <v>1954</v>
      </c>
      <c r="E5746" t="s">
        <v>578</v>
      </c>
      <c r="F5746" t="s">
        <v>13296</v>
      </c>
      <c r="G5746" s="11"/>
      <c r="H5746" s="11"/>
    </row>
    <row r="5747" spans="1:8" x14ac:dyDescent="0.35">
      <c r="A5747" t="str">
        <f t="shared" si="96"/>
        <v>RHM01188 MED Respiratory HDU</v>
      </c>
      <c r="B5747" t="s">
        <v>222</v>
      </c>
      <c r="C5747" t="s">
        <v>13252</v>
      </c>
      <c r="D5747" t="s">
        <v>1954</v>
      </c>
      <c r="E5747" t="s">
        <v>578</v>
      </c>
      <c r="F5747" t="s">
        <v>13297</v>
      </c>
      <c r="G5747" s="11"/>
      <c r="H5747" s="11"/>
    </row>
    <row r="5748" spans="1:8" x14ac:dyDescent="0.35">
      <c r="A5748" t="str">
        <f t="shared" si="96"/>
        <v>RHM01188 NEU Acute Stroke Unit</v>
      </c>
      <c r="B5748" t="s">
        <v>222</v>
      </c>
      <c r="C5748" t="s">
        <v>13252</v>
      </c>
      <c r="D5748" t="s">
        <v>1954</v>
      </c>
      <c r="E5748" t="s">
        <v>578</v>
      </c>
      <c r="F5748" t="s">
        <v>13298</v>
      </c>
      <c r="G5748" s="11"/>
      <c r="H5748" s="12"/>
    </row>
    <row r="5749" spans="1:8" x14ac:dyDescent="0.35">
      <c r="A5749" t="str">
        <f t="shared" si="96"/>
        <v>RHM01188 NEU hasu</v>
      </c>
      <c r="B5749" t="s">
        <v>222</v>
      </c>
      <c r="C5749" t="s">
        <v>13252</v>
      </c>
      <c r="D5749" t="s">
        <v>1954</v>
      </c>
      <c r="E5749" t="s">
        <v>578</v>
      </c>
      <c r="F5749" t="s">
        <v>13299</v>
      </c>
      <c r="G5749" s="11"/>
      <c r="H5749" s="11"/>
    </row>
    <row r="5750" spans="1:8" x14ac:dyDescent="0.35">
      <c r="A5750" t="str">
        <f t="shared" si="96"/>
        <v>RHM01188 NEU Regional Transfer Unit</v>
      </c>
      <c r="B5750" t="s">
        <v>222</v>
      </c>
      <c r="C5750" t="s">
        <v>13252</v>
      </c>
      <c r="D5750" t="s">
        <v>1954</v>
      </c>
      <c r="E5750" t="s">
        <v>578</v>
      </c>
      <c r="F5750" t="s">
        <v>13300</v>
      </c>
      <c r="G5750" s="11"/>
      <c r="H5750" s="11"/>
    </row>
    <row r="5751" spans="1:8" x14ac:dyDescent="0.35">
      <c r="A5751" t="str">
        <f t="shared" si="96"/>
        <v>RHM01188 NEU Ward D Neuro</v>
      </c>
      <c r="B5751" t="s">
        <v>222</v>
      </c>
      <c r="C5751" t="s">
        <v>13252</v>
      </c>
      <c r="D5751" t="s">
        <v>1954</v>
      </c>
      <c r="E5751" t="s">
        <v>578</v>
      </c>
      <c r="F5751" t="s">
        <v>13301</v>
      </c>
      <c r="G5751" s="11"/>
      <c r="H5751" s="11"/>
    </row>
    <row r="5752" spans="1:8" x14ac:dyDescent="0.35">
      <c r="A5752" t="str">
        <f t="shared" si="96"/>
        <v>RHM01188 NEU Ward E Neuro</v>
      </c>
      <c r="B5752" t="s">
        <v>222</v>
      </c>
      <c r="C5752" t="s">
        <v>13252</v>
      </c>
      <c r="D5752" t="s">
        <v>1954</v>
      </c>
      <c r="E5752" t="s">
        <v>578</v>
      </c>
      <c r="F5752" t="s">
        <v>13302</v>
      </c>
      <c r="G5752" s="11"/>
      <c r="H5752" s="11"/>
    </row>
    <row r="5753" spans="1:8" x14ac:dyDescent="0.35">
      <c r="A5753" t="str">
        <f t="shared" si="96"/>
        <v>RHM01188 SME C5 Isolation Ward</v>
      </c>
      <c r="B5753" t="s">
        <v>222</v>
      </c>
      <c r="C5753" t="s">
        <v>13252</v>
      </c>
      <c r="D5753" t="s">
        <v>1954</v>
      </c>
      <c r="E5753" t="s">
        <v>578</v>
      </c>
      <c r="F5753" t="s">
        <v>13303</v>
      </c>
      <c r="G5753" s="11"/>
      <c r="H5753" s="11"/>
    </row>
    <row r="5754" spans="1:8" x14ac:dyDescent="0.35">
      <c r="A5754" t="str">
        <f t="shared" si="96"/>
        <v>RHM01188 SPI Ward F4 Spinal</v>
      </c>
      <c r="B5754" t="s">
        <v>222</v>
      </c>
      <c r="C5754" t="s">
        <v>13252</v>
      </c>
      <c r="D5754" t="s">
        <v>1954</v>
      </c>
      <c r="E5754" t="s">
        <v>578</v>
      </c>
      <c r="F5754" t="s">
        <v>13304</v>
      </c>
      <c r="G5754" s="11"/>
      <c r="H5754" s="11"/>
    </row>
    <row r="5755" spans="1:8" x14ac:dyDescent="0.35">
      <c r="A5755" t="str">
        <f t="shared" si="96"/>
        <v>RHM01188 SUR Acute Surgical Admissions</v>
      </c>
      <c r="B5755" t="s">
        <v>222</v>
      </c>
      <c r="C5755" t="s">
        <v>13252</v>
      </c>
      <c r="D5755" t="s">
        <v>1954</v>
      </c>
      <c r="E5755" t="s">
        <v>578</v>
      </c>
      <c r="F5755" t="s">
        <v>13305</v>
      </c>
      <c r="G5755" s="11"/>
      <c r="H5755" s="11"/>
    </row>
    <row r="5756" spans="1:8" x14ac:dyDescent="0.35">
      <c r="A5756" t="str">
        <f t="shared" si="96"/>
        <v>RHM01188 SUR E5 Lower GI</v>
      </c>
      <c r="B5756" t="s">
        <v>222</v>
      </c>
      <c r="C5756" t="s">
        <v>13252</v>
      </c>
      <c r="D5756" t="s">
        <v>1954</v>
      </c>
      <c r="E5756" t="s">
        <v>578</v>
      </c>
      <c r="F5756" t="s">
        <v>13306</v>
      </c>
      <c r="G5756" s="11"/>
      <c r="H5756" s="11"/>
    </row>
    <row r="5757" spans="1:8" x14ac:dyDescent="0.35">
      <c r="A5757" t="str">
        <f t="shared" si="96"/>
        <v>RHM01188 SUR E5 Upper GI</v>
      </c>
      <c r="B5757" t="s">
        <v>222</v>
      </c>
      <c r="C5757" t="s">
        <v>13252</v>
      </c>
      <c r="D5757" t="s">
        <v>1954</v>
      </c>
      <c r="E5757" t="s">
        <v>578</v>
      </c>
      <c r="F5757" t="s">
        <v>13307</v>
      </c>
      <c r="G5757" s="11"/>
      <c r="H5757" s="11"/>
    </row>
    <row r="5758" spans="1:8" x14ac:dyDescent="0.35">
      <c r="A5758" t="str">
        <f t="shared" si="96"/>
        <v>RHM01188 SUR E8 HPB/Urology</v>
      </c>
      <c r="B5758" t="s">
        <v>222</v>
      </c>
      <c r="C5758" t="s">
        <v>13252</v>
      </c>
      <c r="D5758" t="s">
        <v>1954</v>
      </c>
      <c r="E5758" t="s">
        <v>578</v>
      </c>
      <c r="F5758" t="s">
        <v>13308</v>
      </c>
      <c r="G5758" s="11"/>
      <c r="H5758" s="11"/>
    </row>
    <row r="5759" spans="1:8" x14ac:dyDescent="0.35">
      <c r="A5759" t="str">
        <f t="shared" si="96"/>
        <v>RHM01188 SUR F11 IF</v>
      </c>
      <c r="B5759" t="s">
        <v>222</v>
      </c>
      <c r="C5759" t="s">
        <v>13252</v>
      </c>
      <c r="D5759" t="s">
        <v>1954</v>
      </c>
      <c r="E5759" t="s">
        <v>578</v>
      </c>
      <c r="F5759" t="s">
        <v>13309</v>
      </c>
      <c r="G5759" s="11"/>
      <c r="H5759" s="11"/>
    </row>
    <row r="5760" spans="1:8" x14ac:dyDescent="0.35">
      <c r="A5760" t="str">
        <f t="shared" si="96"/>
        <v>RHM01188 SUR Ward F5</v>
      </c>
      <c r="B5760" t="s">
        <v>222</v>
      </c>
      <c r="C5760" t="s">
        <v>13252</v>
      </c>
      <c r="D5760" t="s">
        <v>1954</v>
      </c>
      <c r="E5760" t="s">
        <v>578</v>
      </c>
      <c r="F5760" t="s">
        <v>13310</v>
      </c>
      <c r="G5760" s="11"/>
      <c r="H5760" s="11"/>
    </row>
    <row r="5761" spans="1:8" x14ac:dyDescent="0.35">
      <c r="A5761" t="str">
        <f t="shared" si="96"/>
        <v>RHM01188 T&amp;O PAH Brooke Ward</v>
      </c>
      <c r="B5761" t="s">
        <v>222</v>
      </c>
      <c r="C5761" t="s">
        <v>13252</v>
      </c>
      <c r="D5761" t="s">
        <v>1954</v>
      </c>
      <c r="E5761" t="s">
        <v>578</v>
      </c>
      <c r="F5761" t="s">
        <v>13311</v>
      </c>
      <c r="G5761" s="11"/>
      <c r="H5761" s="11"/>
    </row>
    <row r="5762" spans="1:8" x14ac:dyDescent="0.35">
      <c r="A5762" t="str">
        <f t="shared" si="96"/>
        <v>RHM01188 T&amp;O Trauma Admissions Unit</v>
      </c>
      <c r="B5762" t="s">
        <v>222</v>
      </c>
      <c r="C5762" t="s">
        <v>13252</v>
      </c>
      <c r="D5762" t="s">
        <v>1954</v>
      </c>
      <c r="E5762" t="s">
        <v>578</v>
      </c>
      <c r="F5762" t="s">
        <v>13312</v>
      </c>
      <c r="G5762" s="11"/>
      <c r="H5762" s="11"/>
    </row>
    <row r="5763" spans="1:8" x14ac:dyDescent="0.35">
      <c r="A5763" t="str">
        <f t="shared" si="96"/>
        <v>RHM01188 T&amp;O Ward Brooke</v>
      </c>
      <c r="B5763" t="s">
        <v>222</v>
      </c>
      <c r="C5763" t="s">
        <v>13252</v>
      </c>
      <c r="D5763" t="s">
        <v>1954</v>
      </c>
      <c r="E5763" t="s">
        <v>578</v>
      </c>
      <c r="F5763" t="s">
        <v>14569</v>
      </c>
      <c r="G5763" s="11" t="s">
        <v>14564</v>
      </c>
      <c r="H5763" s="11">
        <v>43885</v>
      </c>
    </row>
    <row r="5764" spans="1:8" x14ac:dyDescent="0.35">
      <c r="A5764" t="str">
        <f t="shared" si="96"/>
        <v>RHM01188 T&amp;O Ward F1 Elective</v>
      </c>
      <c r="B5764" t="s">
        <v>222</v>
      </c>
      <c r="C5764" t="s">
        <v>13252</v>
      </c>
      <c r="D5764" t="s">
        <v>1954</v>
      </c>
      <c r="E5764" t="s">
        <v>578</v>
      </c>
      <c r="F5764" t="s">
        <v>13313</v>
      </c>
      <c r="G5764" s="11"/>
      <c r="H5764" s="11"/>
    </row>
    <row r="5765" spans="1:8" x14ac:dyDescent="0.35">
      <c r="A5765" t="str">
        <f t="shared" si="96"/>
        <v>RHM01188 T&amp;O Ward F1 Major Trauma Unit</v>
      </c>
      <c r="B5765" t="s">
        <v>222</v>
      </c>
      <c r="C5765" t="s">
        <v>13252</v>
      </c>
      <c r="D5765" t="s">
        <v>1954</v>
      </c>
      <c r="E5765" t="s">
        <v>578</v>
      </c>
      <c r="F5765" t="s">
        <v>14570</v>
      </c>
      <c r="G5765" s="11" t="s">
        <v>14564</v>
      </c>
      <c r="H5765" s="11">
        <v>43885</v>
      </c>
    </row>
    <row r="5766" spans="1:8" x14ac:dyDescent="0.35">
      <c r="A5766" t="str">
        <f t="shared" si="96"/>
        <v>RHM01188 T&amp;O Ward F2 Trauma</v>
      </c>
      <c r="B5766" t="s">
        <v>222</v>
      </c>
      <c r="C5766" t="s">
        <v>13252</v>
      </c>
      <c r="D5766" t="s">
        <v>1954</v>
      </c>
      <c r="E5766" t="s">
        <v>578</v>
      </c>
      <c r="F5766" t="s">
        <v>13314</v>
      </c>
      <c r="G5766" s="11"/>
      <c r="H5766" s="11"/>
    </row>
    <row r="5767" spans="1:8" x14ac:dyDescent="0.35">
      <c r="A5767" t="str">
        <f t="shared" si="96"/>
        <v>RHM01188 T&amp;O Ward F3 Trauma</v>
      </c>
      <c r="B5767" t="s">
        <v>222</v>
      </c>
      <c r="C5767" t="s">
        <v>13252</v>
      </c>
      <c r="D5767" t="s">
        <v>1954</v>
      </c>
      <c r="E5767" t="s">
        <v>578</v>
      </c>
      <c r="F5767" t="s">
        <v>13315</v>
      </c>
      <c r="G5767" s="11"/>
      <c r="H5767" s="11"/>
    </row>
    <row r="5768" spans="1:8" x14ac:dyDescent="0.35">
      <c r="A5768" t="str">
        <f t="shared" si="96"/>
        <v>RHM01188 T&amp;O Ward F4</v>
      </c>
      <c r="B5768" t="s">
        <v>222</v>
      </c>
      <c r="C5768" t="s">
        <v>13252</v>
      </c>
      <c r="D5768" t="s">
        <v>1954</v>
      </c>
      <c r="E5768" t="s">
        <v>578</v>
      </c>
      <c r="F5768" t="s">
        <v>13316</v>
      </c>
      <c r="G5768" s="11"/>
      <c r="H5768" s="11"/>
    </row>
    <row r="5769" spans="1:8" x14ac:dyDescent="0.35">
      <c r="A5769" t="str">
        <f t="shared" si="96"/>
        <v>RRK98AMU SS GHH</v>
      </c>
      <c r="B5769" t="s">
        <v>223</v>
      </c>
      <c r="C5769" t="s">
        <v>13317</v>
      </c>
      <c r="D5769" t="s">
        <v>3265</v>
      </c>
      <c r="E5769" t="s">
        <v>3001</v>
      </c>
      <c r="F5769" t="s">
        <v>13318</v>
      </c>
      <c r="G5769" s="11"/>
      <c r="H5769" s="11"/>
    </row>
    <row r="5770" spans="1:8" x14ac:dyDescent="0.35">
      <c r="A5770" t="str">
        <f t="shared" si="96"/>
        <v>RRK98Critical Care GHH</v>
      </c>
      <c r="B5770" t="s">
        <v>223</v>
      </c>
      <c r="C5770" t="s">
        <v>13317</v>
      </c>
      <c r="D5770" t="s">
        <v>3265</v>
      </c>
      <c r="E5770" t="s">
        <v>3001</v>
      </c>
      <c r="F5770" t="s">
        <v>13319</v>
      </c>
      <c r="G5770" s="11"/>
      <c r="H5770" s="11"/>
    </row>
    <row r="5771" spans="1:8" x14ac:dyDescent="0.35">
      <c r="A5771" t="str">
        <f t="shared" si="96"/>
        <v>RRK98Delivery Suite GHH</v>
      </c>
      <c r="B5771" t="s">
        <v>223</v>
      </c>
      <c r="C5771" t="s">
        <v>13317</v>
      </c>
      <c r="D5771" t="s">
        <v>3265</v>
      </c>
      <c r="E5771" t="s">
        <v>3001</v>
      </c>
      <c r="F5771" t="s">
        <v>13320</v>
      </c>
      <c r="G5771" s="11"/>
      <c r="H5771" s="11"/>
    </row>
    <row r="5772" spans="1:8" x14ac:dyDescent="0.35">
      <c r="A5772" t="str">
        <f t="shared" si="96"/>
        <v>RRK98Homeward Centre GHH</v>
      </c>
      <c r="B5772" t="s">
        <v>223</v>
      </c>
      <c r="C5772" t="s">
        <v>13317</v>
      </c>
      <c r="D5772" t="s">
        <v>3265</v>
      </c>
      <c r="E5772" t="s">
        <v>3001</v>
      </c>
      <c r="F5772" t="s">
        <v>13321</v>
      </c>
      <c r="G5772" s="11"/>
      <c r="H5772" s="11"/>
    </row>
    <row r="5773" spans="1:8" x14ac:dyDescent="0.35">
      <c r="A5773" t="str">
        <f t="shared" si="96"/>
        <v>RRK98MAC &amp; Ward 4 GHH</v>
      </c>
      <c r="B5773" t="s">
        <v>223</v>
      </c>
      <c r="C5773" t="s">
        <v>13317</v>
      </c>
      <c r="D5773" t="s">
        <v>3265</v>
      </c>
      <c r="E5773" t="s">
        <v>3001</v>
      </c>
      <c r="F5773" t="s">
        <v>13322</v>
      </c>
      <c r="G5773" s="11"/>
      <c r="H5773" s="11"/>
    </row>
    <row r="5774" spans="1:8" x14ac:dyDescent="0.35">
      <c r="A5774" t="str">
        <f t="shared" si="96"/>
        <v>RRK98NNU GHH</v>
      </c>
      <c r="B5774" t="s">
        <v>223</v>
      </c>
      <c r="C5774" t="s">
        <v>13317</v>
      </c>
      <c r="D5774" t="s">
        <v>3265</v>
      </c>
      <c r="E5774" t="s">
        <v>3001</v>
      </c>
      <c r="F5774" t="s">
        <v>13323</v>
      </c>
      <c r="G5774" s="11"/>
      <c r="H5774" s="11"/>
    </row>
    <row r="5775" spans="1:8" x14ac:dyDescent="0.35">
      <c r="A5775" t="str">
        <f t="shared" si="96"/>
        <v>RRK98PAU &amp; CAU GHH</v>
      </c>
      <c r="B5775" t="s">
        <v>223</v>
      </c>
      <c r="C5775" t="s">
        <v>13317</v>
      </c>
      <c r="D5775" t="s">
        <v>3265</v>
      </c>
      <c r="E5775" t="s">
        <v>3001</v>
      </c>
      <c r="F5775" t="s">
        <v>13324</v>
      </c>
      <c r="G5775" s="11"/>
      <c r="H5775" s="11"/>
    </row>
    <row r="5776" spans="1:8" x14ac:dyDescent="0.35">
      <c r="A5776" t="str">
        <f t="shared" si="96"/>
        <v>RRK98SCBU GHH</v>
      </c>
      <c r="B5776" t="s">
        <v>223</v>
      </c>
      <c r="C5776" t="s">
        <v>13317</v>
      </c>
      <c r="D5776" t="s">
        <v>3265</v>
      </c>
      <c r="E5776" t="s">
        <v>3001</v>
      </c>
      <c r="F5776" t="s">
        <v>13325</v>
      </c>
      <c r="G5776" s="11" t="s">
        <v>13326</v>
      </c>
      <c r="H5776" s="11">
        <v>43734</v>
      </c>
    </row>
    <row r="5777" spans="1:8" x14ac:dyDescent="0.35">
      <c r="A5777" t="str">
        <f t="shared" si="96"/>
        <v>RRK98Ward 10 GHH *</v>
      </c>
      <c r="B5777" t="s">
        <v>223</v>
      </c>
      <c r="C5777" t="s">
        <v>13317</v>
      </c>
      <c r="D5777" t="s">
        <v>3265</v>
      </c>
      <c r="E5777" t="s">
        <v>3001</v>
      </c>
      <c r="F5777" t="s">
        <v>13327</v>
      </c>
      <c r="G5777" s="11"/>
      <c r="H5777" s="11"/>
    </row>
    <row r="5778" spans="1:8" x14ac:dyDescent="0.35">
      <c r="A5778" t="str">
        <f t="shared" si="96"/>
        <v>RRK98Ward 11 GHH</v>
      </c>
      <c r="B5778" t="s">
        <v>223</v>
      </c>
      <c r="C5778" t="s">
        <v>13317</v>
      </c>
      <c r="D5778" t="s">
        <v>3265</v>
      </c>
      <c r="E5778" t="s">
        <v>3001</v>
      </c>
      <c r="F5778" t="s">
        <v>13328</v>
      </c>
      <c r="G5778" s="11"/>
      <c r="H5778" s="11"/>
    </row>
    <row r="5779" spans="1:8" x14ac:dyDescent="0.35">
      <c r="A5779" t="str">
        <f t="shared" si="96"/>
        <v>RRK98Ward 12 GHH</v>
      </c>
      <c r="B5779" t="s">
        <v>223</v>
      </c>
      <c r="C5779" t="s">
        <v>13317</v>
      </c>
      <c r="D5779" t="s">
        <v>3265</v>
      </c>
      <c r="E5779" t="s">
        <v>3001</v>
      </c>
      <c r="F5779" t="s">
        <v>13329</v>
      </c>
      <c r="G5779" s="11"/>
      <c r="H5779" s="11"/>
    </row>
    <row r="5780" spans="1:8" x14ac:dyDescent="0.35">
      <c r="A5780" t="str">
        <f t="shared" si="96"/>
        <v>RRK98Ward 14 GHH</v>
      </c>
      <c r="B5780" t="s">
        <v>223</v>
      </c>
      <c r="C5780" t="s">
        <v>13317</v>
      </c>
      <c r="D5780" t="s">
        <v>3265</v>
      </c>
      <c r="E5780" t="s">
        <v>3001</v>
      </c>
      <c r="F5780" t="s">
        <v>13330</v>
      </c>
      <c r="G5780" s="11"/>
      <c r="H5780" s="11"/>
    </row>
    <row r="5781" spans="1:8" x14ac:dyDescent="0.35">
      <c r="A5781" t="str">
        <f t="shared" si="96"/>
        <v>RRK98Ward 15 GHH</v>
      </c>
      <c r="B5781" t="s">
        <v>223</v>
      </c>
      <c r="C5781" t="s">
        <v>13317</v>
      </c>
      <c r="D5781" t="s">
        <v>3265</v>
      </c>
      <c r="E5781" t="s">
        <v>3001</v>
      </c>
      <c r="F5781" t="s">
        <v>13331</v>
      </c>
      <c r="G5781" s="11"/>
      <c r="H5781" s="11"/>
    </row>
    <row r="5782" spans="1:8" x14ac:dyDescent="0.35">
      <c r="A5782" t="str">
        <f t="shared" si="96"/>
        <v>RRK98Ward 16 GHH</v>
      </c>
      <c r="B5782" t="s">
        <v>223</v>
      </c>
      <c r="C5782" t="s">
        <v>13317</v>
      </c>
      <c r="D5782" t="s">
        <v>3265</v>
      </c>
      <c r="E5782" t="s">
        <v>3001</v>
      </c>
      <c r="F5782" t="s">
        <v>13332</v>
      </c>
      <c r="G5782" s="11"/>
      <c r="H5782" s="11"/>
    </row>
    <row r="5783" spans="1:8" x14ac:dyDescent="0.35">
      <c r="A5783" t="str">
        <f t="shared" si="96"/>
        <v>RRK98Ward 17 GHH *</v>
      </c>
      <c r="B5783" t="s">
        <v>223</v>
      </c>
      <c r="C5783" t="s">
        <v>13317</v>
      </c>
      <c r="D5783" t="s">
        <v>3265</v>
      </c>
      <c r="E5783" t="s">
        <v>3001</v>
      </c>
      <c r="F5783" t="s">
        <v>13333</v>
      </c>
      <c r="G5783" s="11"/>
      <c r="H5783" s="11"/>
    </row>
    <row r="5784" spans="1:8" x14ac:dyDescent="0.35">
      <c r="A5784" t="str">
        <f t="shared" si="96"/>
        <v>RRK98Ward 2 GHH</v>
      </c>
      <c r="B5784" t="s">
        <v>223</v>
      </c>
      <c r="C5784" t="s">
        <v>13317</v>
      </c>
      <c r="D5784" t="s">
        <v>3265</v>
      </c>
      <c r="E5784" t="s">
        <v>3001</v>
      </c>
      <c r="F5784" t="s">
        <v>13334</v>
      </c>
      <c r="G5784" s="11"/>
      <c r="H5784" s="11"/>
    </row>
    <row r="5785" spans="1:8" x14ac:dyDescent="0.35">
      <c r="A5785" t="str">
        <f t="shared" si="96"/>
        <v>RRK98Ward 21 GHH</v>
      </c>
      <c r="B5785" t="s">
        <v>223</v>
      </c>
      <c r="C5785" t="s">
        <v>13317</v>
      </c>
      <c r="D5785" t="s">
        <v>3265</v>
      </c>
      <c r="E5785" t="s">
        <v>3001</v>
      </c>
      <c r="F5785" t="s">
        <v>13335</v>
      </c>
      <c r="G5785" s="11"/>
      <c r="H5785" s="11"/>
    </row>
    <row r="5786" spans="1:8" x14ac:dyDescent="0.35">
      <c r="A5786" t="str">
        <f t="shared" si="96"/>
        <v>RRK98Ward 23 GHH</v>
      </c>
      <c r="B5786" t="s">
        <v>223</v>
      </c>
      <c r="C5786" t="s">
        <v>13317</v>
      </c>
      <c r="D5786" t="s">
        <v>3265</v>
      </c>
      <c r="E5786" t="s">
        <v>3001</v>
      </c>
      <c r="F5786" t="s">
        <v>13336</v>
      </c>
      <c r="G5786" s="11"/>
      <c r="H5786" s="11"/>
    </row>
    <row r="5787" spans="1:8" x14ac:dyDescent="0.35">
      <c r="A5787" t="str">
        <f t="shared" si="96"/>
        <v>RRK98Ward 24 GHH *</v>
      </c>
      <c r="B5787" t="s">
        <v>223</v>
      </c>
      <c r="C5787" t="s">
        <v>13317</v>
      </c>
      <c r="D5787" t="s">
        <v>3265</v>
      </c>
      <c r="E5787" t="s">
        <v>3001</v>
      </c>
      <c r="F5787" t="s">
        <v>13337</v>
      </c>
      <c r="G5787" s="11"/>
      <c r="H5787" s="11"/>
    </row>
    <row r="5788" spans="1:8" x14ac:dyDescent="0.35">
      <c r="A5788" t="str">
        <f t="shared" si="96"/>
        <v>RRK98Ward 5 GHH</v>
      </c>
      <c r="B5788" t="s">
        <v>223</v>
      </c>
      <c r="C5788" t="s">
        <v>13317</v>
      </c>
      <c r="D5788" t="s">
        <v>3265</v>
      </c>
      <c r="E5788" t="s">
        <v>3001</v>
      </c>
      <c r="F5788" t="s">
        <v>13338</v>
      </c>
      <c r="G5788" s="11"/>
      <c r="H5788" s="11"/>
    </row>
    <row r="5789" spans="1:8" x14ac:dyDescent="0.35">
      <c r="A5789" t="str">
        <f t="shared" si="96"/>
        <v>RRK98Ward 7 GHH</v>
      </c>
      <c r="B5789" t="s">
        <v>223</v>
      </c>
      <c r="C5789" t="s">
        <v>13317</v>
      </c>
      <c r="D5789" t="s">
        <v>3265</v>
      </c>
      <c r="E5789" t="s">
        <v>3001</v>
      </c>
      <c r="F5789" t="s">
        <v>13339</v>
      </c>
      <c r="G5789" s="11"/>
      <c r="H5789" s="11"/>
    </row>
    <row r="5790" spans="1:8" x14ac:dyDescent="0.35">
      <c r="A5790" t="str">
        <f t="shared" si="96"/>
        <v>RRK98Ward 8 GHH *</v>
      </c>
      <c r="B5790" t="s">
        <v>223</v>
      </c>
      <c r="C5790" t="s">
        <v>13317</v>
      </c>
      <c r="D5790" t="s">
        <v>3265</v>
      </c>
      <c r="E5790" t="s">
        <v>3001</v>
      </c>
      <c r="F5790" t="s">
        <v>13340</v>
      </c>
      <c r="G5790" s="11"/>
      <c r="H5790" s="11"/>
    </row>
    <row r="5791" spans="1:8" x14ac:dyDescent="0.35">
      <c r="A5791" t="str">
        <f t="shared" si="96"/>
        <v>RRK98Ward 9 GHH</v>
      </c>
      <c r="B5791" t="s">
        <v>223</v>
      </c>
      <c r="C5791" t="s">
        <v>13317</v>
      </c>
      <c r="D5791" t="s">
        <v>3265</v>
      </c>
      <c r="E5791" t="s">
        <v>3001</v>
      </c>
      <c r="F5791" t="s">
        <v>13341</v>
      </c>
      <c r="G5791" s="11"/>
      <c r="H5791" s="11"/>
    </row>
    <row r="5792" spans="1:8" x14ac:dyDescent="0.35">
      <c r="A5792" t="str">
        <f t="shared" si="96"/>
        <v>RRK97AMU 1 BHH</v>
      </c>
      <c r="B5792" t="s">
        <v>223</v>
      </c>
      <c r="C5792" t="s">
        <v>13317</v>
      </c>
      <c r="D5792" t="s">
        <v>3268</v>
      </c>
      <c r="E5792" t="s">
        <v>3269</v>
      </c>
      <c r="F5792" t="s">
        <v>13342</v>
      </c>
      <c r="G5792" s="11"/>
      <c r="H5792" s="11"/>
    </row>
    <row r="5793" spans="1:8" x14ac:dyDescent="0.35">
      <c r="A5793" t="str">
        <f t="shared" si="96"/>
        <v>RRK97AMU 2 BHH</v>
      </c>
      <c r="B5793" t="s">
        <v>223</v>
      </c>
      <c r="C5793" t="s">
        <v>13317</v>
      </c>
      <c r="D5793" t="s">
        <v>3268</v>
      </c>
      <c r="E5793" t="s">
        <v>3269</v>
      </c>
      <c r="F5793" t="s">
        <v>13343</v>
      </c>
      <c r="G5793" s="11"/>
      <c r="H5793" s="11"/>
    </row>
    <row r="5794" spans="1:8" x14ac:dyDescent="0.35">
      <c r="A5794" t="str">
        <f t="shared" si="96"/>
        <v>RRK97Aspen BHH</v>
      </c>
      <c r="B5794" t="s">
        <v>223</v>
      </c>
      <c r="C5794" t="s">
        <v>13317</v>
      </c>
      <c r="D5794" t="s">
        <v>3268</v>
      </c>
      <c r="E5794" t="s">
        <v>3269</v>
      </c>
      <c r="F5794" t="s">
        <v>13344</v>
      </c>
      <c r="G5794" s="11"/>
      <c r="H5794" s="11"/>
    </row>
    <row r="5795" spans="1:8" x14ac:dyDescent="0.35">
      <c r="A5795" t="str">
        <f t="shared" si="96"/>
        <v>RRK97Cedar BHH</v>
      </c>
      <c r="B5795" t="s">
        <v>223</v>
      </c>
      <c r="C5795" t="s">
        <v>13317</v>
      </c>
      <c r="D5795" t="s">
        <v>3268</v>
      </c>
      <c r="E5795" t="s">
        <v>3269</v>
      </c>
      <c r="F5795" t="s">
        <v>13345</v>
      </c>
      <c r="G5795" s="11"/>
      <c r="H5795" s="11"/>
    </row>
    <row r="5796" spans="1:8" x14ac:dyDescent="0.35">
      <c r="A5796" t="str">
        <f t="shared" si="96"/>
        <v>RRK97Critical Care BHH</v>
      </c>
      <c r="B5796" t="s">
        <v>223</v>
      </c>
      <c r="C5796" t="s">
        <v>13317</v>
      </c>
      <c r="D5796" t="s">
        <v>3268</v>
      </c>
      <c r="E5796" t="s">
        <v>3269</v>
      </c>
      <c r="F5796" t="s">
        <v>13346</v>
      </c>
      <c r="G5796" s="11"/>
      <c r="H5796" s="11"/>
    </row>
    <row r="5797" spans="1:8" x14ac:dyDescent="0.35">
      <c r="A5797" t="str">
        <f t="shared" si="96"/>
        <v>RRK97Delivery Suite BHH</v>
      </c>
      <c r="B5797" t="s">
        <v>223</v>
      </c>
      <c r="C5797" t="s">
        <v>13317</v>
      </c>
      <c r="D5797" t="s">
        <v>3268</v>
      </c>
      <c r="E5797" t="s">
        <v>3269</v>
      </c>
      <c r="F5797" t="s">
        <v>13347</v>
      </c>
      <c r="G5797" s="11"/>
      <c r="H5797" s="11"/>
    </row>
    <row r="5798" spans="1:8" x14ac:dyDescent="0.35">
      <c r="A5798" t="str">
        <f t="shared" si="96"/>
        <v>RRK97HASU &amp; ASU BHH</v>
      </c>
      <c r="B5798" t="s">
        <v>223</v>
      </c>
      <c r="C5798" t="s">
        <v>13317</v>
      </c>
      <c r="D5798" t="s">
        <v>3268</v>
      </c>
      <c r="E5798" t="s">
        <v>3269</v>
      </c>
      <c r="F5798" t="s">
        <v>13348</v>
      </c>
      <c r="G5798" s="11"/>
      <c r="H5798" s="11"/>
    </row>
    <row r="5799" spans="1:8" x14ac:dyDescent="0.35">
      <c r="A5799" t="str">
        <f t="shared" si="96"/>
        <v>RRK97Heartlands Trauma Unit (Ward 8 &amp; 9)</v>
      </c>
      <c r="B5799" t="s">
        <v>223</v>
      </c>
      <c r="C5799" t="s">
        <v>13317</v>
      </c>
      <c r="D5799" t="s">
        <v>3268</v>
      </c>
      <c r="E5799" t="s">
        <v>3269</v>
      </c>
      <c r="F5799" t="s">
        <v>13349</v>
      </c>
      <c r="G5799" s="11" t="s">
        <v>13326</v>
      </c>
      <c r="H5799" s="11">
        <v>43734</v>
      </c>
    </row>
    <row r="5800" spans="1:8" x14ac:dyDescent="0.35">
      <c r="A5800" t="str">
        <f t="shared" si="96"/>
        <v>RRK97ID Unit BHH</v>
      </c>
      <c r="B5800" t="s">
        <v>223</v>
      </c>
      <c r="C5800" t="s">
        <v>13317</v>
      </c>
      <c r="D5800" t="s">
        <v>3268</v>
      </c>
      <c r="E5800" t="s">
        <v>3269</v>
      </c>
      <c r="F5800" t="s">
        <v>13350</v>
      </c>
      <c r="G5800" s="11"/>
      <c r="H5800" s="11"/>
    </row>
    <row r="5801" spans="1:8" x14ac:dyDescent="0.35">
      <c r="A5801" t="str">
        <f t="shared" ref="A5801:A5864" si="97">CONCATENATE(D5801,F5801)</f>
        <v>RRK97Maple BHH</v>
      </c>
      <c r="B5801" t="s">
        <v>223</v>
      </c>
      <c r="C5801" t="s">
        <v>13317</v>
      </c>
      <c r="D5801" t="s">
        <v>3268</v>
      </c>
      <c r="E5801" t="s">
        <v>3269</v>
      </c>
      <c r="F5801" t="s">
        <v>13351</v>
      </c>
      <c r="G5801" s="11"/>
      <c r="H5801" s="11"/>
    </row>
    <row r="5802" spans="1:8" x14ac:dyDescent="0.35">
      <c r="A5802" t="str">
        <f t="shared" si="97"/>
        <v>RRK97NNU BHH</v>
      </c>
      <c r="B5802" t="s">
        <v>223</v>
      </c>
      <c r="C5802" t="s">
        <v>13317</v>
      </c>
      <c r="D5802" t="s">
        <v>3268</v>
      </c>
      <c r="E5802" t="s">
        <v>3269</v>
      </c>
      <c r="F5802" t="s">
        <v>13352</v>
      </c>
      <c r="G5802" s="11"/>
      <c r="H5802" s="11"/>
    </row>
    <row r="5803" spans="1:8" x14ac:dyDescent="0.35">
      <c r="A5803" t="str">
        <f t="shared" si="97"/>
        <v>RRK97PAU &amp; CAU BHH</v>
      </c>
      <c r="B5803" t="s">
        <v>223</v>
      </c>
      <c r="C5803" t="s">
        <v>13317</v>
      </c>
      <c r="D5803" t="s">
        <v>3268</v>
      </c>
      <c r="E5803" t="s">
        <v>3269</v>
      </c>
      <c r="F5803" t="s">
        <v>13353</v>
      </c>
      <c r="G5803" s="11"/>
      <c r="H5803" s="11"/>
    </row>
    <row r="5804" spans="1:8" x14ac:dyDescent="0.35">
      <c r="A5804" t="str">
        <f t="shared" si="97"/>
        <v>RRK97Ward 1 BHH</v>
      </c>
      <c r="B5804" t="s">
        <v>223</v>
      </c>
      <c r="C5804" t="s">
        <v>13317</v>
      </c>
      <c r="D5804" t="s">
        <v>3268</v>
      </c>
      <c r="E5804" t="s">
        <v>3269</v>
      </c>
      <c r="F5804" t="s">
        <v>13354</v>
      </c>
      <c r="G5804" s="11"/>
      <c r="H5804" s="11"/>
    </row>
    <row r="5805" spans="1:8" x14ac:dyDescent="0.35">
      <c r="A5805" t="str">
        <f t="shared" si="97"/>
        <v>RRK97Ward 10 BHH</v>
      </c>
      <c r="B5805" t="s">
        <v>223</v>
      </c>
      <c r="C5805" t="s">
        <v>13317</v>
      </c>
      <c r="D5805" t="s">
        <v>3268</v>
      </c>
      <c r="E5805" t="s">
        <v>3269</v>
      </c>
      <c r="F5805" t="s">
        <v>13355</v>
      </c>
      <c r="G5805" s="11"/>
      <c r="H5805" s="11"/>
    </row>
    <row r="5806" spans="1:8" x14ac:dyDescent="0.35">
      <c r="A5806" t="str">
        <f t="shared" si="97"/>
        <v>RRK97Ward 11 BHH</v>
      </c>
      <c r="B5806" t="s">
        <v>223</v>
      </c>
      <c r="C5806" t="s">
        <v>13317</v>
      </c>
      <c r="D5806" t="s">
        <v>3268</v>
      </c>
      <c r="E5806" t="s">
        <v>3269</v>
      </c>
      <c r="F5806" t="s">
        <v>13356</v>
      </c>
      <c r="G5806" s="11"/>
      <c r="H5806" s="11"/>
    </row>
    <row r="5807" spans="1:8" x14ac:dyDescent="0.35">
      <c r="A5807" t="str">
        <f t="shared" si="97"/>
        <v>RRK97Ward 12 BHH</v>
      </c>
      <c r="B5807" t="s">
        <v>223</v>
      </c>
      <c r="C5807" t="s">
        <v>13317</v>
      </c>
      <c r="D5807" t="s">
        <v>3268</v>
      </c>
      <c r="E5807" t="s">
        <v>3269</v>
      </c>
      <c r="F5807" t="s">
        <v>13357</v>
      </c>
      <c r="G5807" s="11"/>
      <c r="H5807" s="11"/>
    </row>
    <row r="5808" spans="1:8" x14ac:dyDescent="0.35">
      <c r="A5808" t="str">
        <f t="shared" si="97"/>
        <v>RRK97Ward 15/16 BHH</v>
      </c>
      <c r="B5808" t="s">
        <v>223</v>
      </c>
      <c r="C5808" t="s">
        <v>13317</v>
      </c>
      <c r="D5808" t="s">
        <v>3268</v>
      </c>
      <c r="E5808" t="s">
        <v>3269</v>
      </c>
      <c r="F5808" t="s">
        <v>13358</v>
      </c>
      <c r="G5808" s="11"/>
      <c r="H5808" s="11"/>
    </row>
    <row r="5809" spans="1:8" x14ac:dyDescent="0.35">
      <c r="A5809" t="str">
        <f t="shared" si="97"/>
        <v>RRK97Ward 18 BHH (gastro)</v>
      </c>
      <c r="B5809" t="s">
        <v>223</v>
      </c>
      <c r="C5809" t="s">
        <v>13317</v>
      </c>
      <c r="D5809" t="s">
        <v>3268</v>
      </c>
      <c r="E5809" t="s">
        <v>3269</v>
      </c>
      <c r="F5809" t="s">
        <v>13359</v>
      </c>
      <c r="G5809" s="11"/>
      <c r="H5809" s="11"/>
    </row>
    <row r="5810" spans="1:8" x14ac:dyDescent="0.35">
      <c r="A5810" t="str">
        <f t="shared" si="97"/>
        <v>RRK97Ward 19 BHH</v>
      </c>
      <c r="B5810" t="s">
        <v>223</v>
      </c>
      <c r="C5810" t="s">
        <v>13317</v>
      </c>
      <c r="D5810" t="s">
        <v>3268</v>
      </c>
      <c r="E5810" t="s">
        <v>3269</v>
      </c>
      <c r="F5810" t="s">
        <v>13360</v>
      </c>
      <c r="G5810" s="11"/>
      <c r="H5810" s="11"/>
    </row>
    <row r="5811" spans="1:8" x14ac:dyDescent="0.35">
      <c r="A5811" t="str">
        <f t="shared" si="97"/>
        <v>RRK97Ward 2 BHH *</v>
      </c>
      <c r="B5811" t="s">
        <v>223</v>
      </c>
      <c r="C5811" t="s">
        <v>13317</v>
      </c>
      <c r="D5811" t="s">
        <v>3268</v>
      </c>
      <c r="E5811" t="s">
        <v>3269</v>
      </c>
      <c r="F5811" t="s">
        <v>13361</v>
      </c>
      <c r="G5811" s="11"/>
      <c r="H5811" s="11"/>
    </row>
    <row r="5812" spans="1:8" x14ac:dyDescent="0.35">
      <c r="A5812" t="str">
        <f t="shared" si="97"/>
        <v>RRK97Ward 21 BHH</v>
      </c>
      <c r="B5812" t="s">
        <v>223</v>
      </c>
      <c r="C5812" t="s">
        <v>13317</v>
      </c>
      <c r="D5812" t="s">
        <v>3268</v>
      </c>
      <c r="E5812" t="s">
        <v>3269</v>
      </c>
      <c r="F5812" t="s">
        <v>13362</v>
      </c>
      <c r="G5812" s="11"/>
      <c r="H5812" s="11"/>
    </row>
    <row r="5813" spans="1:8" x14ac:dyDescent="0.35">
      <c r="A5813" t="str">
        <f t="shared" si="97"/>
        <v>RRK97Ward 24 BHH</v>
      </c>
      <c r="B5813" t="s">
        <v>223</v>
      </c>
      <c r="C5813" t="s">
        <v>13317</v>
      </c>
      <c r="D5813" t="s">
        <v>3268</v>
      </c>
      <c r="E5813" t="s">
        <v>3269</v>
      </c>
      <c r="F5813" t="s">
        <v>13363</v>
      </c>
      <c r="G5813" s="11"/>
      <c r="H5813" s="11"/>
    </row>
    <row r="5814" spans="1:8" x14ac:dyDescent="0.35">
      <c r="A5814" t="str">
        <f t="shared" si="97"/>
        <v>RRK97Ward 26 BHH</v>
      </c>
      <c r="B5814" t="s">
        <v>223</v>
      </c>
      <c r="C5814" t="s">
        <v>13317</v>
      </c>
      <c r="D5814" t="s">
        <v>3268</v>
      </c>
      <c r="E5814" t="s">
        <v>3269</v>
      </c>
      <c r="F5814" t="s">
        <v>13364</v>
      </c>
      <c r="G5814" s="11"/>
      <c r="H5814" s="11"/>
    </row>
    <row r="5815" spans="1:8" x14ac:dyDescent="0.35">
      <c r="A5815" t="str">
        <f t="shared" si="97"/>
        <v>RRK97Ward 29 BHH*</v>
      </c>
      <c r="B5815" t="s">
        <v>223</v>
      </c>
      <c r="C5815" t="s">
        <v>13317</v>
      </c>
      <c r="D5815" t="s">
        <v>3268</v>
      </c>
      <c r="E5815" t="s">
        <v>3269</v>
      </c>
      <c r="F5815" t="s">
        <v>13365</v>
      </c>
      <c r="G5815" s="11"/>
      <c r="H5815" s="11"/>
    </row>
    <row r="5816" spans="1:8" x14ac:dyDescent="0.35">
      <c r="A5816" t="str">
        <f t="shared" si="97"/>
        <v>RRK97Ward 3 BHH</v>
      </c>
      <c r="B5816" t="s">
        <v>223</v>
      </c>
      <c r="C5816" t="s">
        <v>13317</v>
      </c>
      <c r="D5816" t="s">
        <v>3268</v>
      </c>
      <c r="E5816" t="s">
        <v>3269</v>
      </c>
      <c r="F5816" t="s">
        <v>13366</v>
      </c>
      <c r="G5816" s="11"/>
      <c r="H5816" s="11"/>
    </row>
    <row r="5817" spans="1:8" x14ac:dyDescent="0.35">
      <c r="A5817" t="str">
        <f t="shared" si="97"/>
        <v>RRK97Ward 30 BHH</v>
      </c>
      <c r="B5817" t="s">
        <v>223</v>
      </c>
      <c r="C5817" t="s">
        <v>13317</v>
      </c>
      <c r="D5817" t="s">
        <v>3268</v>
      </c>
      <c r="E5817" t="s">
        <v>3269</v>
      </c>
      <c r="F5817" t="s">
        <v>13367</v>
      </c>
      <c r="G5817" s="11"/>
      <c r="H5817" s="11"/>
    </row>
    <row r="5818" spans="1:8" x14ac:dyDescent="0.35">
      <c r="A5818" t="str">
        <f t="shared" si="97"/>
        <v>RRK97Ward 4 BHH</v>
      </c>
      <c r="B5818" t="s">
        <v>223</v>
      </c>
      <c r="C5818" t="s">
        <v>13317</v>
      </c>
      <c r="D5818" t="s">
        <v>3268</v>
      </c>
      <c r="E5818" t="s">
        <v>3269</v>
      </c>
      <c r="F5818" t="s">
        <v>13368</v>
      </c>
      <c r="G5818" s="11"/>
      <c r="H5818" s="11"/>
    </row>
    <row r="5819" spans="1:8" x14ac:dyDescent="0.35">
      <c r="A5819" t="str">
        <f t="shared" si="97"/>
        <v>RRK97Ward 5 BHH</v>
      </c>
      <c r="B5819" t="s">
        <v>223</v>
      </c>
      <c r="C5819" t="s">
        <v>13317</v>
      </c>
      <c r="D5819" t="s">
        <v>3268</v>
      </c>
      <c r="E5819" t="s">
        <v>3269</v>
      </c>
      <c r="F5819" t="s">
        <v>13369</v>
      </c>
      <c r="G5819" s="11"/>
      <c r="H5819" s="11"/>
    </row>
    <row r="5820" spans="1:8" x14ac:dyDescent="0.35">
      <c r="A5820" t="str">
        <f t="shared" si="97"/>
        <v>RRK97Ward 6 BHH</v>
      </c>
      <c r="B5820" t="s">
        <v>223</v>
      </c>
      <c r="C5820" t="s">
        <v>13317</v>
      </c>
      <c r="D5820" t="s">
        <v>3268</v>
      </c>
      <c r="E5820" t="s">
        <v>3269</v>
      </c>
      <c r="F5820" t="s">
        <v>13370</v>
      </c>
      <c r="G5820" s="11"/>
      <c r="H5820" s="11"/>
    </row>
    <row r="5821" spans="1:8" x14ac:dyDescent="0.35">
      <c r="A5821" t="str">
        <f t="shared" si="97"/>
        <v>RRK97Ward 9 BHH *</v>
      </c>
      <c r="B5821" t="s">
        <v>223</v>
      </c>
      <c r="C5821" t="s">
        <v>13317</v>
      </c>
      <c r="D5821" t="s">
        <v>3268</v>
      </c>
      <c r="E5821" t="s">
        <v>3269</v>
      </c>
      <c r="F5821" t="s">
        <v>13371</v>
      </c>
      <c r="G5821" s="11"/>
      <c r="H5821" s="11"/>
    </row>
    <row r="5822" spans="1:8" x14ac:dyDescent="0.35">
      <c r="A5822" t="str">
        <f t="shared" si="97"/>
        <v>RRK15Bournville</v>
      </c>
      <c r="B5822" t="s">
        <v>223</v>
      </c>
      <c r="C5822" t="s">
        <v>13317</v>
      </c>
      <c r="D5822" t="s">
        <v>3272</v>
      </c>
      <c r="E5822" t="s">
        <v>13372</v>
      </c>
      <c r="F5822" t="s">
        <v>13373</v>
      </c>
      <c r="G5822" s="11"/>
      <c r="H5822" s="11"/>
    </row>
    <row r="5823" spans="1:8" x14ac:dyDescent="0.35">
      <c r="A5823" t="str">
        <f t="shared" si="97"/>
        <v>RRK15Edgbaston</v>
      </c>
      <c r="B5823" t="s">
        <v>223</v>
      </c>
      <c r="C5823" t="s">
        <v>13317</v>
      </c>
      <c r="D5823" t="s">
        <v>3272</v>
      </c>
      <c r="E5823" t="s">
        <v>13372</v>
      </c>
      <c r="F5823" t="s">
        <v>13374</v>
      </c>
      <c r="G5823" s="11"/>
      <c r="H5823" s="11"/>
    </row>
    <row r="5824" spans="1:8" x14ac:dyDescent="0.35">
      <c r="A5824" t="str">
        <f t="shared" si="97"/>
        <v>RRK15Harborne</v>
      </c>
      <c r="B5824" t="s">
        <v>223</v>
      </c>
      <c r="C5824" t="s">
        <v>13317</v>
      </c>
      <c r="D5824" t="s">
        <v>3272</v>
      </c>
      <c r="E5824" t="s">
        <v>13372</v>
      </c>
      <c r="F5824" t="s">
        <v>13375</v>
      </c>
      <c r="G5824" s="11"/>
      <c r="H5824" s="11"/>
    </row>
    <row r="5825" spans="1:8" x14ac:dyDescent="0.35">
      <c r="A5825" t="str">
        <f t="shared" si="97"/>
        <v>RRK15W302</v>
      </c>
      <c r="B5825" t="s">
        <v>223</v>
      </c>
      <c r="C5825" t="s">
        <v>13317</v>
      </c>
      <c r="D5825" t="s">
        <v>3272</v>
      </c>
      <c r="E5825" t="s">
        <v>13372</v>
      </c>
      <c r="F5825" t="s">
        <v>13376</v>
      </c>
      <c r="G5825" s="11"/>
      <c r="H5825" s="11"/>
    </row>
    <row r="5826" spans="1:8" x14ac:dyDescent="0.35">
      <c r="A5826" t="str">
        <f t="shared" si="97"/>
        <v>RRK15W303</v>
      </c>
      <c r="B5826" t="s">
        <v>223</v>
      </c>
      <c r="C5826" t="s">
        <v>13317</v>
      </c>
      <c r="D5826" t="s">
        <v>3272</v>
      </c>
      <c r="E5826" t="s">
        <v>13372</v>
      </c>
      <c r="F5826" t="s">
        <v>13377</v>
      </c>
      <c r="G5826" s="11"/>
      <c r="H5826" s="11"/>
    </row>
    <row r="5827" spans="1:8" x14ac:dyDescent="0.35">
      <c r="A5827" t="str">
        <f t="shared" si="97"/>
        <v>RRK15W304</v>
      </c>
      <c r="B5827" t="s">
        <v>223</v>
      </c>
      <c r="C5827" t="s">
        <v>13317</v>
      </c>
      <c r="D5827" t="s">
        <v>3272</v>
      </c>
      <c r="E5827" t="s">
        <v>13372</v>
      </c>
      <c r="F5827" t="s">
        <v>13378</v>
      </c>
      <c r="G5827" s="11"/>
      <c r="H5827" s="11"/>
    </row>
    <row r="5828" spans="1:8" x14ac:dyDescent="0.35">
      <c r="A5828" t="str">
        <f t="shared" si="97"/>
        <v>RRK15W305</v>
      </c>
      <c r="B5828" t="s">
        <v>223</v>
      </c>
      <c r="C5828" t="s">
        <v>13317</v>
      </c>
      <c r="D5828" t="s">
        <v>3272</v>
      </c>
      <c r="E5828" t="s">
        <v>13372</v>
      </c>
      <c r="F5828" t="s">
        <v>13379</v>
      </c>
      <c r="G5828" s="11"/>
      <c r="H5828" s="11"/>
    </row>
    <row r="5829" spans="1:8" x14ac:dyDescent="0.35">
      <c r="A5829" t="str">
        <f t="shared" si="97"/>
        <v>RRK15W306</v>
      </c>
      <c r="B5829" t="s">
        <v>223</v>
      </c>
      <c r="C5829" t="s">
        <v>13317</v>
      </c>
      <c r="D5829" t="s">
        <v>3272</v>
      </c>
      <c r="E5829" t="s">
        <v>13372</v>
      </c>
      <c r="F5829" t="s">
        <v>13380</v>
      </c>
      <c r="G5829" s="11"/>
      <c r="H5829" s="11"/>
    </row>
    <row r="5830" spans="1:8" x14ac:dyDescent="0.35">
      <c r="A5830" t="str">
        <f t="shared" si="97"/>
        <v>RRK15W407</v>
      </c>
      <c r="B5830" t="s">
        <v>223</v>
      </c>
      <c r="C5830" t="s">
        <v>13317</v>
      </c>
      <c r="D5830" t="s">
        <v>3272</v>
      </c>
      <c r="E5830" t="s">
        <v>13372</v>
      </c>
      <c r="F5830" t="s">
        <v>13381</v>
      </c>
      <c r="G5830" s="11"/>
      <c r="H5830" s="11"/>
    </row>
    <row r="5831" spans="1:8" x14ac:dyDescent="0.35">
      <c r="A5831" t="str">
        <f t="shared" si="97"/>
        <v>RRK15W408</v>
      </c>
      <c r="B5831" t="s">
        <v>223</v>
      </c>
      <c r="C5831" t="s">
        <v>13317</v>
      </c>
      <c r="D5831" t="s">
        <v>3272</v>
      </c>
      <c r="E5831" t="s">
        <v>13372</v>
      </c>
      <c r="F5831" t="s">
        <v>13382</v>
      </c>
      <c r="G5831" s="11"/>
      <c r="H5831" s="11"/>
    </row>
    <row r="5832" spans="1:8" x14ac:dyDescent="0.35">
      <c r="A5832" t="str">
        <f t="shared" si="97"/>
        <v>RRK15W409</v>
      </c>
      <c r="B5832" t="s">
        <v>223</v>
      </c>
      <c r="C5832" t="s">
        <v>13317</v>
      </c>
      <c r="D5832" t="s">
        <v>3272</v>
      </c>
      <c r="E5832" t="s">
        <v>13372</v>
      </c>
      <c r="F5832" t="s">
        <v>13383</v>
      </c>
      <c r="G5832" s="11"/>
      <c r="H5832" s="11"/>
    </row>
    <row r="5833" spans="1:8" x14ac:dyDescent="0.35">
      <c r="A5833" t="str">
        <f t="shared" si="97"/>
        <v>RRK15W410</v>
      </c>
      <c r="B5833" t="s">
        <v>223</v>
      </c>
      <c r="C5833" t="s">
        <v>13317</v>
      </c>
      <c r="D5833" t="s">
        <v>3272</v>
      </c>
      <c r="E5833" t="s">
        <v>13372</v>
      </c>
      <c r="F5833" t="s">
        <v>13384</v>
      </c>
      <c r="G5833" s="11"/>
      <c r="H5833" s="11"/>
    </row>
    <row r="5834" spans="1:8" x14ac:dyDescent="0.35">
      <c r="A5834" t="str">
        <f t="shared" si="97"/>
        <v>RRK15W411</v>
      </c>
      <c r="B5834" t="s">
        <v>223</v>
      </c>
      <c r="C5834" t="s">
        <v>13317</v>
      </c>
      <c r="D5834" t="s">
        <v>3272</v>
      </c>
      <c r="E5834" t="s">
        <v>13372</v>
      </c>
      <c r="F5834" t="s">
        <v>13385</v>
      </c>
      <c r="G5834" s="11"/>
      <c r="H5834" s="11"/>
    </row>
    <row r="5835" spans="1:8" x14ac:dyDescent="0.35">
      <c r="A5835" t="str">
        <f t="shared" si="97"/>
        <v>RRK15W412</v>
      </c>
      <c r="B5835" t="s">
        <v>223</v>
      </c>
      <c r="C5835" t="s">
        <v>13317</v>
      </c>
      <c r="D5835" t="s">
        <v>3272</v>
      </c>
      <c r="E5835" t="s">
        <v>13372</v>
      </c>
      <c r="F5835" t="s">
        <v>13386</v>
      </c>
      <c r="G5835" s="11"/>
      <c r="H5835" s="11"/>
    </row>
    <row r="5836" spans="1:8" x14ac:dyDescent="0.35">
      <c r="A5836" t="str">
        <f t="shared" si="97"/>
        <v>RRK15W513</v>
      </c>
      <c r="B5836" t="s">
        <v>223</v>
      </c>
      <c r="C5836" t="s">
        <v>13317</v>
      </c>
      <c r="D5836" t="s">
        <v>3272</v>
      </c>
      <c r="E5836" t="s">
        <v>13372</v>
      </c>
      <c r="F5836" t="s">
        <v>13387</v>
      </c>
      <c r="G5836" s="11"/>
      <c r="H5836" s="11"/>
    </row>
    <row r="5837" spans="1:8" x14ac:dyDescent="0.35">
      <c r="A5837" t="str">
        <f t="shared" si="97"/>
        <v>RRK15W514</v>
      </c>
      <c r="B5837" t="s">
        <v>223</v>
      </c>
      <c r="C5837" t="s">
        <v>13317</v>
      </c>
      <c r="D5837" t="s">
        <v>3272</v>
      </c>
      <c r="E5837" t="s">
        <v>13372</v>
      </c>
      <c r="F5837" t="s">
        <v>13388</v>
      </c>
      <c r="G5837" s="11"/>
      <c r="H5837" s="11"/>
    </row>
    <row r="5838" spans="1:8" x14ac:dyDescent="0.35">
      <c r="A5838" t="str">
        <f t="shared" si="97"/>
        <v>RRK15W515</v>
      </c>
      <c r="B5838" t="s">
        <v>223</v>
      </c>
      <c r="C5838" t="s">
        <v>13317</v>
      </c>
      <c r="D5838" t="s">
        <v>3272</v>
      </c>
      <c r="E5838" t="s">
        <v>13372</v>
      </c>
      <c r="F5838" t="s">
        <v>13389</v>
      </c>
      <c r="G5838" s="11"/>
      <c r="H5838" s="11"/>
    </row>
    <row r="5839" spans="1:8" x14ac:dyDescent="0.35">
      <c r="A5839" t="str">
        <f t="shared" si="97"/>
        <v>RRK15W516</v>
      </c>
      <c r="B5839" t="s">
        <v>223</v>
      </c>
      <c r="C5839" t="s">
        <v>13317</v>
      </c>
      <c r="D5839" t="s">
        <v>3272</v>
      </c>
      <c r="E5839" t="s">
        <v>13372</v>
      </c>
      <c r="F5839" t="s">
        <v>13390</v>
      </c>
      <c r="G5839" s="11"/>
      <c r="H5839" s="11"/>
    </row>
    <row r="5840" spans="1:8" x14ac:dyDescent="0.35">
      <c r="A5840" t="str">
        <f t="shared" si="97"/>
        <v>RRK15W517</v>
      </c>
      <c r="B5840" t="s">
        <v>223</v>
      </c>
      <c r="C5840" t="s">
        <v>13317</v>
      </c>
      <c r="D5840" t="s">
        <v>3272</v>
      </c>
      <c r="E5840" t="s">
        <v>13372</v>
      </c>
      <c r="F5840" t="s">
        <v>13391</v>
      </c>
      <c r="G5840" s="11"/>
      <c r="H5840" s="11"/>
    </row>
    <row r="5841" spans="1:8" x14ac:dyDescent="0.35">
      <c r="A5841" t="str">
        <f t="shared" si="97"/>
        <v>RRK15W518</v>
      </c>
      <c r="B5841" t="s">
        <v>223</v>
      </c>
      <c r="C5841" t="s">
        <v>13317</v>
      </c>
      <c r="D5841" t="s">
        <v>3272</v>
      </c>
      <c r="E5841" t="s">
        <v>13372</v>
      </c>
      <c r="F5841" t="s">
        <v>13392</v>
      </c>
      <c r="G5841" s="11"/>
      <c r="H5841" s="11"/>
    </row>
    <row r="5842" spans="1:8" x14ac:dyDescent="0.35">
      <c r="A5842" t="str">
        <f t="shared" si="97"/>
        <v>RRK15W620</v>
      </c>
      <c r="B5842" t="s">
        <v>223</v>
      </c>
      <c r="C5842" t="s">
        <v>13317</v>
      </c>
      <c r="D5842" t="s">
        <v>3272</v>
      </c>
      <c r="E5842" t="s">
        <v>13372</v>
      </c>
      <c r="F5842" t="s">
        <v>13393</v>
      </c>
      <c r="G5842" s="11"/>
      <c r="H5842" s="11"/>
    </row>
    <row r="5843" spans="1:8" x14ac:dyDescent="0.35">
      <c r="A5843" t="str">
        <f t="shared" si="97"/>
        <v>RRK15W622</v>
      </c>
      <c r="B5843" t="s">
        <v>223</v>
      </c>
      <c r="C5843" t="s">
        <v>13317</v>
      </c>
      <c r="D5843" t="s">
        <v>3272</v>
      </c>
      <c r="E5843" t="s">
        <v>13372</v>
      </c>
      <c r="F5843" t="s">
        <v>13394</v>
      </c>
      <c r="G5843" s="11"/>
      <c r="H5843" s="11"/>
    </row>
    <row r="5844" spans="1:8" x14ac:dyDescent="0.35">
      <c r="A5844" t="str">
        <f t="shared" si="97"/>
        <v>RRK15W623</v>
      </c>
      <c r="B5844" t="s">
        <v>223</v>
      </c>
      <c r="C5844" t="s">
        <v>13317</v>
      </c>
      <c r="D5844" t="s">
        <v>3272</v>
      </c>
      <c r="E5844" t="s">
        <v>13372</v>
      </c>
      <c r="F5844" t="s">
        <v>13395</v>
      </c>
      <c r="G5844" s="11"/>
      <c r="H5844" s="11"/>
    </row>
    <row r="5845" spans="1:8" x14ac:dyDescent="0.35">
      <c r="A5845" t="str">
        <f t="shared" si="97"/>
        <v>RRK15W624</v>
      </c>
      <c r="B5845" t="s">
        <v>223</v>
      </c>
      <c r="C5845" t="s">
        <v>13317</v>
      </c>
      <c r="D5845" t="s">
        <v>3272</v>
      </c>
      <c r="E5845" t="s">
        <v>13372</v>
      </c>
      <c r="F5845" t="s">
        <v>13396</v>
      </c>
      <c r="G5845" s="11"/>
      <c r="H5845" s="11"/>
    </row>
    <row r="5846" spans="1:8" x14ac:dyDescent="0.35">
      <c r="A5846" t="str">
        <f t="shared" si="97"/>
        <v>RRK15W625</v>
      </c>
      <c r="B5846" t="s">
        <v>223</v>
      </c>
      <c r="C5846" t="s">
        <v>13317</v>
      </c>
      <c r="D5846" t="s">
        <v>3272</v>
      </c>
      <c r="E5846" t="s">
        <v>13372</v>
      </c>
      <c r="F5846" t="s">
        <v>13397</v>
      </c>
      <c r="G5846" s="11"/>
      <c r="H5846" s="11"/>
    </row>
    <row r="5847" spans="1:8" x14ac:dyDescent="0.35">
      <c r="A5847" t="str">
        <f t="shared" si="97"/>
        <v>RRK15W726</v>
      </c>
      <c r="B5847" t="s">
        <v>223</v>
      </c>
      <c r="C5847" t="s">
        <v>13317</v>
      </c>
      <c r="D5847" t="s">
        <v>3272</v>
      </c>
      <c r="E5847" t="s">
        <v>13372</v>
      </c>
      <c r="F5847" t="s">
        <v>13398</v>
      </c>
      <c r="G5847" s="11"/>
      <c r="H5847" s="11"/>
    </row>
    <row r="5848" spans="1:8" x14ac:dyDescent="0.35">
      <c r="A5848" t="str">
        <f t="shared" si="97"/>
        <v>RRK15W727</v>
      </c>
      <c r="B5848" t="s">
        <v>223</v>
      </c>
      <c r="C5848" t="s">
        <v>13317</v>
      </c>
      <c r="D5848" t="s">
        <v>3272</v>
      </c>
      <c r="E5848" t="s">
        <v>13372</v>
      </c>
      <c r="F5848" t="s">
        <v>13399</v>
      </c>
      <c r="G5848" s="11"/>
      <c r="H5848" s="11"/>
    </row>
    <row r="5849" spans="1:8" x14ac:dyDescent="0.35">
      <c r="A5849" t="str">
        <f t="shared" si="97"/>
        <v>RRK15W728</v>
      </c>
      <c r="B5849" t="s">
        <v>223</v>
      </c>
      <c r="C5849" t="s">
        <v>13317</v>
      </c>
      <c r="D5849" t="s">
        <v>3272</v>
      </c>
      <c r="E5849" t="s">
        <v>13372</v>
      </c>
      <c r="F5849" t="s">
        <v>13400</v>
      </c>
      <c r="G5849" s="11"/>
      <c r="H5849" s="11"/>
    </row>
    <row r="5850" spans="1:8" x14ac:dyDescent="0.35">
      <c r="A5850" t="str">
        <f t="shared" si="97"/>
        <v>RRK15WBU</v>
      </c>
      <c r="B5850" t="s">
        <v>223</v>
      </c>
      <c r="C5850" t="s">
        <v>13317</v>
      </c>
      <c r="D5850" t="s">
        <v>3272</v>
      </c>
      <c r="E5850" t="s">
        <v>13372</v>
      </c>
      <c r="F5850" t="s">
        <v>13401</v>
      </c>
      <c r="G5850" s="11"/>
      <c r="H5850" s="11"/>
    </row>
    <row r="5851" spans="1:8" x14ac:dyDescent="0.35">
      <c r="A5851" t="str">
        <f t="shared" si="97"/>
        <v>RRK15WCCA</v>
      </c>
      <c r="B5851" t="s">
        <v>223</v>
      </c>
      <c r="C5851" t="s">
        <v>13317</v>
      </c>
      <c r="D5851" t="s">
        <v>3272</v>
      </c>
      <c r="E5851" t="s">
        <v>13372</v>
      </c>
      <c r="F5851" t="s">
        <v>13402</v>
      </c>
      <c r="G5851" s="11"/>
      <c r="H5851" s="11"/>
    </row>
    <row r="5852" spans="1:8" x14ac:dyDescent="0.35">
      <c r="A5852" t="str">
        <f t="shared" si="97"/>
        <v>RRK15WCCB</v>
      </c>
      <c r="B5852" t="s">
        <v>223</v>
      </c>
      <c r="C5852" t="s">
        <v>13317</v>
      </c>
      <c r="D5852" t="s">
        <v>3272</v>
      </c>
      <c r="E5852" t="s">
        <v>13372</v>
      </c>
      <c r="F5852" t="s">
        <v>13403</v>
      </c>
      <c r="G5852" s="11"/>
      <c r="H5852" s="11"/>
    </row>
    <row r="5853" spans="1:8" x14ac:dyDescent="0.35">
      <c r="A5853" t="str">
        <f t="shared" si="97"/>
        <v>RRK15WCCC</v>
      </c>
      <c r="B5853" t="s">
        <v>223</v>
      </c>
      <c r="C5853" t="s">
        <v>13317</v>
      </c>
      <c r="D5853" t="s">
        <v>3272</v>
      </c>
      <c r="E5853" t="s">
        <v>13372</v>
      </c>
      <c r="F5853" t="s">
        <v>13404</v>
      </c>
      <c r="G5853" s="11"/>
      <c r="H5853" s="11"/>
    </row>
    <row r="5854" spans="1:8" x14ac:dyDescent="0.35">
      <c r="A5854" t="str">
        <f t="shared" si="97"/>
        <v>RRK15WCCD</v>
      </c>
      <c r="B5854" t="s">
        <v>223</v>
      </c>
      <c r="C5854" t="s">
        <v>13317</v>
      </c>
      <c r="D5854" t="s">
        <v>3272</v>
      </c>
      <c r="E5854" t="s">
        <v>13372</v>
      </c>
      <c r="F5854" t="s">
        <v>13405</v>
      </c>
      <c r="G5854" s="11"/>
      <c r="H5854" s="11"/>
    </row>
    <row r="5855" spans="1:8" x14ac:dyDescent="0.35">
      <c r="A5855" t="str">
        <f t="shared" si="97"/>
        <v>RRK15WCCU</v>
      </c>
      <c r="B5855" t="s">
        <v>223</v>
      </c>
      <c r="C5855" t="s">
        <v>13317</v>
      </c>
      <c r="D5855" t="s">
        <v>3272</v>
      </c>
      <c r="E5855" t="s">
        <v>13372</v>
      </c>
      <c r="F5855" t="s">
        <v>13406</v>
      </c>
      <c r="G5855" s="11"/>
      <c r="H5855" s="11"/>
    </row>
    <row r="5856" spans="1:8" x14ac:dyDescent="0.35">
      <c r="A5856" t="str">
        <f t="shared" si="97"/>
        <v>RRK15WW1</v>
      </c>
      <c r="B5856" t="s">
        <v>223</v>
      </c>
      <c r="C5856" t="s">
        <v>13317</v>
      </c>
      <c r="D5856" t="s">
        <v>3272</v>
      </c>
      <c r="E5856" t="s">
        <v>13372</v>
      </c>
      <c r="F5856" t="s">
        <v>13407</v>
      </c>
      <c r="G5856" s="11"/>
      <c r="H5856" s="11"/>
    </row>
    <row r="5857" spans="1:8" x14ac:dyDescent="0.35">
      <c r="A5857" t="str">
        <f t="shared" si="97"/>
        <v>RRK15WW2</v>
      </c>
      <c r="B5857" t="s">
        <v>223</v>
      </c>
      <c r="C5857" t="s">
        <v>13317</v>
      </c>
      <c r="D5857" t="s">
        <v>3272</v>
      </c>
      <c r="E5857" t="s">
        <v>13372</v>
      </c>
      <c r="F5857" t="s">
        <v>13408</v>
      </c>
      <c r="G5857" s="11"/>
      <c r="H5857" s="11"/>
    </row>
    <row r="5858" spans="1:8" x14ac:dyDescent="0.35">
      <c r="A5858" t="str">
        <f t="shared" si="97"/>
        <v>RRK99AMU SS SH</v>
      </c>
      <c r="B5858" t="s">
        <v>223</v>
      </c>
      <c r="C5858" t="s">
        <v>13317</v>
      </c>
      <c r="D5858" t="s">
        <v>3276</v>
      </c>
      <c r="E5858" t="s">
        <v>3277</v>
      </c>
      <c r="F5858" t="s">
        <v>13409</v>
      </c>
      <c r="G5858" s="11"/>
      <c r="H5858" s="11"/>
    </row>
    <row r="5859" spans="1:8" x14ac:dyDescent="0.35">
      <c r="A5859" t="str">
        <f t="shared" si="97"/>
        <v>RRK99CAU SH</v>
      </c>
      <c r="B5859" t="s">
        <v>223</v>
      </c>
      <c r="C5859" t="s">
        <v>13317</v>
      </c>
      <c r="D5859" t="s">
        <v>3276</v>
      </c>
      <c r="E5859" t="s">
        <v>3277</v>
      </c>
      <c r="F5859" t="s">
        <v>13410</v>
      </c>
      <c r="G5859" s="11"/>
      <c r="H5859" s="11"/>
    </row>
    <row r="5860" spans="1:8" x14ac:dyDescent="0.35">
      <c r="A5860" t="str">
        <f t="shared" si="97"/>
        <v>RRK99CCU SH</v>
      </c>
      <c r="B5860" t="s">
        <v>223</v>
      </c>
      <c r="C5860" t="s">
        <v>13317</v>
      </c>
      <c r="D5860" t="s">
        <v>3276</v>
      </c>
      <c r="E5860" t="s">
        <v>3277</v>
      </c>
      <c r="F5860" t="s">
        <v>13411</v>
      </c>
      <c r="G5860" s="11"/>
      <c r="H5860" s="11"/>
    </row>
    <row r="5861" spans="1:8" x14ac:dyDescent="0.35">
      <c r="A5861" t="str">
        <f t="shared" si="97"/>
        <v>RRK99Ward 14 SH *</v>
      </c>
      <c r="B5861" t="s">
        <v>223</v>
      </c>
      <c r="C5861" t="s">
        <v>13317</v>
      </c>
      <c r="D5861" t="s">
        <v>3276</v>
      </c>
      <c r="E5861" t="s">
        <v>3277</v>
      </c>
      <c r="F5861" t="s">
        <v>13412</v>
      </c>
      <c r="G5861" s="11"/>
      <c r="H5861" s="11"/>
    </row>
    <row r="5862" spans="1:8" x14ac:dyDescent="0.35">
      <c r="A5862" t="str">
        <f t="shared" si="97"/>
        <v>RRK99Ward 15 and Admissions Lounge SH</v>
      </c>
      <c r="B5862" t="s">
        <v>223</v>
      </c>
      <c r="C5862" t="s">
        <v>13317</v>
      </c>
      <c r="D5862" t="s">
        <v>3276</v>
      </c>
      <c r="E5862" t="s">
        <v>3277</v>
      </c>
      <c r="F5862" t="s">
        <v>13413</v>
      </c>
      <c r="G5862" s="11"/>
      <c r="H5862" s="11"/>
    </row>
    <row r="5863" spans="1:8" x14ac:dyDescent="0.35">
      <c r="A5863" t="str">
        <f t="shared" si="97"/>
        <v>RRK99Ward 17 SH</v>
      </c>
      <c r="B5863" t="s">
        <v>223</v>
      </c>
      <c r="C5863" t="s">
        <v>13317</v>
      </c>
      <c r="D5863" t="s">
        <v>3276</v>
      </c>
      <c r="E5863" t="s">
        <v>3277</v>
      </c>
      <c r="F5863" t="s">
        <v>13414</v>
      </c>
      <c r="G5863" s="11"/>
      <c r="H5863" s="11"/>
    </row>
    <row r="5864" spans="1:8" x14ac:dyDescent="0.35">
      <c r="A5864" t="str">
        <f t="shared" si="97"/>
        <v>RRK99Ward 19 SH</v>
      </c>
      <c r="B5864" t="s">
        <v>223</v>
      </c>
      <c r="C5864" t="s">
        <v>13317</v>
      </c>
      <c r="D5864" t="s">
        <v>3276</v>
      </c>
      <c r="E5864" t="s">
        <v>3277</v>
      </c>
      <c r="F5864" t="s">
        <v>13415</v>
      </c>
      <c r="G5864" s="11"/>
      <c r="H5864" s="11"/>
    </row>
    <row r="5865" spans="1:8" x14ac:dyDescent="0.35">
      <c r="A5865" t="str">
        <f t="shared" ref="A5865:A5928" si="98">CONCATENATE(D5865,F5865)</f>
        <v>RRK99Ward 20b SH</v>
      </c>
      <c r="B5865" t="s">
        <v>223</v>
      </c>
      <c r="C5865" t="s">
        <v>13317</v>
      </c>
      <c r="D5865" t="s">
        <v>3276</v>
      </c>
      <c r="E5865" t="s">
        <v>3277</v>
      </c>
      <c r="F5865" t="s">
        <v>13416</v>
      </c>
      <c r="G5865" s="11"/>
      <c r="H5865" s="11"/>
    </row>
    <row r="5866" spans="1:8" x14ac:dyDescent="0.35">
      <c r="A5866" t="str">
        <f t="shared" si="98"/>
        <v>RRK99Ward 8 SH</v>
      </c>
      <c r="B5866" t="s">
        <v>223</v>
      </c>
      <c r="C5866" t="s">
        <v>13317</v>
      </c>
      <c r="D5866" t="s">
        <v>3276</v>
      </c>
      <c r="E5866" t="s">
        <v>3277</v>
      </c>
      <c r="F5866" t="s">
        <v>13417</v>
      </c>
      <c r="G5866" s="11"/>
      <c r="H5866" s="11"/>
    </row>
    <row r="5867" spans="1:8" x14ac:dyDescent="0.35">
      <c r="A5867" t="str">
        <f t="shared" si="98"/>
        <v>RA708H304A</v>
      </c>
      <c r="B5867" t="s">
        <v>224</v>
      </c>
      <c r="C5867" t="s">
        <v>14437</v>
      </c>
      <c r="D5867" t="s">
        <v>825</v>
      </c>
      <c r="E5867" t="s">
        <v>13418</v>
      </c>
      <c r="F5867" t="s">
        <v>13419</v>
      </c>
      <c r="G5867" s="11"/>
      <c r="H5867" s="11"/>
    </row>
    <row r="5868" spans="1:8" x14ac:dyDescent="0.35">
      <c r="A5868" t="str">
        <f t="shared" si="98"/>
        <v>RA710D603</v>
      </c>
      <c r="B5868" t="s">
        <v>224</v>
      </c>
      <c r="C5868" t="s">
        <v>14437</v>
      </c>
      <c r="D5868" t="s">
        <v>827</v>
      </c>
      <c r="E5868" t="s">
        <v>13420</v>
      </c>
      <c r="F5868" t="s">
        <v>13421</v>
      </c>
      <c r="G5868" s="11"/>
      <c r="H5868" s="11"/>
    </row>
    <row r="5869" spans="1:8" x14ac:dyDescent="0.35">
      <c r="A5869" t="str">
        <f t="shared" si="98"/>
        <v>RA710D703</v>
      </c>
      <c r="B5869" t="s">
        <v>224</v>
      </c>
      <c r="C5869" t="s">
        <v>14437</v>
      </c>
      <c r="D5869" t="s">
        <v>827</v>
      </c>
      <c r="E5869" t="s">
        <v>13420</v>
      </c>
      <c r="F5869" t="s">
        <v>13422</v>
      </c>
      <c r="G5869" s="11"/>
      <c r="H5869" s="11"/>
    </row>
    <row r="5870" spans="1:8" x14ac:dyDescent="0.35">
      <c r="A5870" t="str">
        <f t="shared" si="98"/>
        <v>RA723100</v>
      </c>
      <c r="B5870" t="s">
        <v>224</v>
      </c>
      <c r="C5870" t="s">
        <v>14437</v>
      </c>
      <c r="D5870" t="s">
        <v>829</v>
      </c>
      <c r="E5870" t="s">
        <v>13423</v>
      </c>
      <c r="F5870" t="s">
        <v>13424</v>
      </c>
      <c r="G5870" s="11"/>
      <c r="H5870" s="11"/>
    </row>
    <row r="5871" spans="1:8" x14ac:dyDescent="0.35">
      <c r="A5871" t="str">
        <f t="shared" si="98"/>
        <v>RA723200</v>
      </c>
      <c r="B5871" t="s">
        <v>224</v>
      </c>
      <c r="C5871" t="s">
        <v>14437</v>
      </c>
      <c r="D5871" t="s">
        <v>829</v>
      </c>
      <c r="E5871" t="s">
        <v>13423</v>
      </c>
      <c r="F5871" t="s">
        <v>13425</v>
      </c>
      <c r="G5871" s="11"/>
      <c r="H5871" s="11"/>
    </row>
    <row r="5872" spans="1:8" x14ac:dyDescent="0.35">
      <c r="A5872" t="str">
        <f t="shared" si="98"/>
        <v>RA723E400</v>
      </c>
      <c r="B5872" t="s">
        <v>224</v>
      </c>
      <c r="C5872" t="s">
        <v>14437</v>
      </c>
      <c r="D5872" t="s">
        <v>829</v>
      </c>
      <c r="E5872" t="s">
        <v>13423</v>
      </c>
      <c r="F5872" t="s">
        <v>13426</v>
      </c>
      <c r="G5872" s="11"/>
      <c r="H5872" s="11"/>
    </row>
    <row r="5873" spans="1:8" x14ac:dyDescent="0.35">
      <c r="A5873" t="str">
        <f t="shared" si="98"/>
        <v>RA723E406</v>
      </c>
      <c r="B5873" t="s">
        <v>224</v>
      </c>
      <c r="C5873" t="s">
        <v>14437</v>
      </c>
      <c r="D5873" t="s">
        <v>829</v>
      </c>
      <c r="E5873" t="s">
        <v>13423</v>
      </c>
      <c r="F5873" t="s">
        <v>13427</v>
      </c>
      <c r="G5873" s="11"/>
      <c r="H5873" s="11"/>
    </row>
    <row r="5874" spans="1:8" x14ac:dyDescent="0.35">
      <c r="A5874" t="str">
        <f t="shared" si="98"/>
        <v>RA723E500/1</v>
      </c>
      <c r="B5874" t="s">
        <v>224</v>
      </c>
      <c r="C5874" t="s">
        <v>14437</v>
      </c>
      <c r="D5874" t="s">
        <v>829</v>
      </c>
      <c r="E5874" t="s">
        <v>13423</v>
      </c>
      <c r="F5874" t="s">
        <v>13428</v>
      </c>
      <c r="G5874" s="11"/>
      <c r="H5874" s="11"/>
    </row>
    <row r="5875" spans="1:8" x14ac:dyDescent="0.35">
      <c r="A5875" t="str">
        <f t="shared" si="98"/>
        <v>RA723E510</v>
      </c>
      <c r="B5875" t="s">
        <v>224</v>
      </c>
      <c r="C5875" t="s">
        <v>14437</v>
      </c>
      <c r="D5875" t="s">
        <v>829</v>
      </c>
      <c r="E5875" t="s">
        <v>13423</v>
      </c>
      <c r="F5875" t="s">
        <v>13429</v>
      </c>
      <c r="G5875" s="11"/>
      <c r="H5875" s="11"/>
    </row>
    <row r="5876" spans="1:8" x14ac:dyDescent="0.35">
      <c r="A5876" t="str">
        <f t="shared" si="98"/>
        <v>RA723E512</v>
      </c>
      <c r="B5876" t="s">
        <v>224</v>
      </c>
      <c r="C5876" t="s">
        <v>14437</v>
      </c>
      <c r="D5876" t="s">
        <v>829</v>
      </c>
      <c r="E5876" t="s">
        <v>13423</v>
      </c>
      <c r="F5876" t="s">
        <v>13430</v>
      </c>
      <c r="G5876" s="11"/>
      <c r="H5876" s="11"/>
    </row>
    <row r="5877" spans="1:8" x14ac:dyDescent="0.35">
      <c r="A5877" t="str">
        <f t="shared" si="98"/>
        <v>RA723E600</v>
      </c>
      <c r="B5877" t="s">
        <v>224</v>
      </c>
      <c r="C5877" t="s">
        <v>14437</v>
      </c>
      <c r="D5877" t="s">
        <v>829</v>
      </c>
      <c r="E5877" t="s">
        <v>13423</v>
      </c>
      <c r="F5877" t="s">
        <v>13431</v>
      </c>
      <c r="G5877" s="11"/>
      <c r="H5877" s="11"/>
    </row>
    <row r="5878" spans="1:8" x14ac:dyDescent="0.35">
      <c r="A5878" t="str">
        <f t="shared" si="98"/>
        <v>RA723E602</v>
      </c>
      <c r="B5878" t="s">
        <v>224</v>
      </c>
      <c r="C5878" t="s">
        <v>14437</v>
      </c>
      <c r="D5878" t="s">
        <v>829</v>
      </c>
      <c r="E5878" t="s">
        <v>13423</v>
      </c>
      <c r="F5878" t="s">
        <v>13432</v>
      </c>
      <c r="G5878" s="11"/>
      <c r="H5878" s="11"/>
    </row>
    <row r="5879" spans="1:8" x14ac:dyDescent="0.35">
      <c r="A5879" t="str">
        <f t="shared" si="98"/>
        <v>RA723E700</v>
      </c>
      <c r="B5879" t="s">
        <v>224</v>
      </c>
      <c r="C5879" t="s">
        <v>14437</v>
      </c>
      <c r="D5879" t="s">
        <v>829</v>
      </c>
      <c r="E5879" t="s">
        <v>13423</v>
      </c>
      <c r="F5879" t="s">
        <v>13433</v>
      </c>
      <c r="G5879" s="11"/>
      <c r="H5879" s="11"/>
    </row>
    <row r="5880" spans="1:8" x14ac:dyDescent="0.35">
      <c r="A5880" t="str">
        <f t="shared" si="98"/>
        <v>RA723E702</v>
      </c>
      <c r="B5880" t="s">
        <v>224</v>
      </c>
      <c r="C5880" t="s">
        <v>14437</v>
      </c>
      <c r="D5880" t="s">
        <v>829</v>
      </c>
      <c r="E5880" t="s">
        <v>13423</v>
      </c>
      <c r="F5880" t="s">
        <v>13434</v>
      </c>
      <c r="G5880" s="11"/>
      <c r="H5880" s="11"/>
    </row>
    <row r="5881" spans="1:8" x14ac:dyDescent="0.35">
      <c r="A5881" t="str">
        <f t="shared" si="98"/>
        <v>RA701A300</v>
      </c>
      <c r="B5881" t="s">
        <v>224</v>
      </c>
      <c r="C5881" t="s">
        <v>14437</v>
      </c>
      <c r="D5881" t="s">
        <v>831</v>
      </c>
      <c r="E5881" t="s">
        <v>13435</v>
      </c>
      <c r="F5881" t="s">
        <v>13436</v>
      </c>
      <c r="G5881" s="11"/>
      <c r="H5881" s="11"/>
    </row>
    <row r="5882" spans="1:8" x14ac:dyDescent="0.35">
      <c r="A5882" t="str">
        <f t="shared" si="98"/>
        <v>RA701A400</v>
      </c>
      <c r="B5882" t="s">
        <v>224</v>
      </c>
      <c r="C5882" t="s">
        <v>14437</v>
      </c>
      <c r="D5882" t="s">
        <v>831</v>
      </c>
      <c r="E5882" t="s">
        <v>13435</v>
      </c>
      <c r="F5882" t="s">
        <v>13437</v>
      </c>
      <c r="G5882" s="11"/>
      <c r="H5882" s="11"/>
    </row>
    <row r="5883" spans="1:8" x14ac:dyDescent="0.35">
      <c r="A5883" t="str">
        <f t="shared" si="98"/>
        <v>RA701A515</v>
      </c>
      <c r="B5883" t="s">
        <v>224</v>
      </c>
      <c r="C5883" t="s">
        <v>14437</v>
      </c>
      <c r="D5883" t="s">
        <v>831</v>
      </c>
      <c r="E5883" t="s">
        <v>13435</v>
      </c>
      <c r="F5883" t="s">
        <v>13438</v>
      </c>
      <c r="G5883" s="11"/>
      <c r="H5883" s="11"/>
    </row>
    <row r="5884" spans="1:8" x14ac:dyDescent="0.35">
      <c r="A5884" t="str">
        <f t="shared" si="98"/>
        <v>RA701A518</v>
      </c>
      <c r="B5884" t="s">
        <v>224</v>
      </c>
      <c r="C5884" t="s">
        <v>14437</v>
      </c>
      <c r="D5884" t="s">
        <v>831</v>
      </c>
      <c r="E5884" t="s">
        <v>13435</v>
      </c>
      <c r="F5884" t="s">
        <v>13439</v>
      </c>
      <c r="G5884" s="11"/>
      <c r="H5884" s="11"/>
    </row>
    <row r="5885" spans="1:8" x14ac:dyDescent="0.35">
      <c r="A5885" t="str">
        <f t="shared" si="98"/>
        <v>RA701A522</v>
      </c>
      <c r="B5885" t="s">
        <v>224</v>
      </c>
      <c r="C5885" t="s">
        <v>14437</v>
      </c>
      <c r="D5885" t="s">
        <v>831</v>
      </c>
      <c r="E5885" t="s">
        <v>13435</v>
      </c>
      <c r="F5885" t="s">
        <v>13440</v>
      </c>
      <c r="G5885" s="11"/>
      <c r="H5885" s="11"/>
    </row>
    <row r="5886" spans="1:8" x14ac:dyDescent="0.35">
      <c r="A5886" t="str">
        <f t="shared" si="98"/>
        <v>RA701A524</v>
      </c>
      <c r="B5886" t="s">
        <v>224</v>
      </c>
      <c r="C5886" t="s">
        <v>14437</v>
      </c>
      <c r="D5886" t="s">
        <v>831</v>
      </c>
      <c r="E5886" t="s">
        <v>13435</v>
      </c>
      <c r="F5886" t="s">
        <v>13441</v>
      </c>
      <c r="G5886" s="11"/>
      <c r="H5886" s="11"/>
    </row>
    <row r="5887" spans="1:8" x14ac:dyDescent="0.35">
      <c r="A5887" t="str">
        <f t="shared" si="98"/>
        <v>RA701A525</v>
      </c>
      <c r="B5887" t="s">
        <v>224</v>
      </c>
      <c r="C5887" t="s">
        <v>14437</v>
      </c>
      <c r="D5887" t="s">
        <v>831</v>
      </c>
      <c r="E5887" t="s">
        <v>13435</v>
      </c>
      <c r="F5887" t="s">
        <v>13442</v>
      </c>
      <c r="G5887" s="11"/>
      <c r="H5887" s="11"/>
    </row>
    <row r="5888" spans="1:8" x14ac:dyDescent="0.35">
      <c r="A5888" t="str">
        <f t="shared" si="98"/>
        <v>RA701A528</v>
      </c>
      <c r="B5888" t="s">
        <v>224</v>
      </c>
      <c r="C5888" t="s">
        <v>14437</v>
      </c>
      <c r="D5888" t="s">
        <v>831</v>
      </c>
      <c r="E5888" t="s">
        <v>13435</v>
      </c>
      <c r="F5888" t="s">
        <v>13443</v>
      </c>
      <c r="G5888" s="11"/>
      <c r="H5888" s="11"/>
    </row>
    <row r="5889" spans="1:8" x14ac:dyDescent="0.35">
      <c r="A5889" t="str">
        <f t="shared" si="98"/>
        <v>RA701A600</v>
      </c>
      <c r="B5889" t="s">
        <v>224</v>
      </c>
      <c r="C5889" t="s">
        <v>14437</v>
      </c>
      <c r="D5889" t="s">
        <v>831</v>
      </c>
      <c r="E5889" t="s">
        <v>13435</v>
      </c>
      <c r="F5889" t="s">
        <v>13444</v>
      </c>
      <c r="G5889" s="11"/>
      <c r="H5889" s="11"/>
    </row>
    <row r="5890" spans="1:8" x14ac:dyDescent="0.35">
      <c r="A5890" t="str">
        <f t="shared" si="98"/>
        <v>RA701A602</v>
      </c>
      <c r="B5890" t="s">
        <v>224</v>
      </c>
      <c r="C5890" t="s">
        <v>14437</v>
      </c>
      <c r="D5890" t="s">
        <v>831</v>
      </c>
      <c r="E5890" t="s">
        <v>13435</v>
      </c>
      <c r="F5890" t="s">
        <v>13445</v>
      </c>
      <c r="G5890" s="11"/>
      <c r="H5890" s="11"/>
    </row>
    <row r="5891" spans="1:8" x14ac:dyDescent="0.35">
      <c r="A5891" t="str">
        <f t="shared" si="98"/>
        <v>RA701A604</v>
      </c>
      <c r="B5891" t="s">
        <v>224</v>
      </c>
      <c r="C5891" t="s">
        <v>14437</v>
      </c>
      <c r="D5891" t="s">
        <v>831</v>
      </c>
      <c r="E5891" t="s">
        <v>13435</v>
      </c>
      <c r="F5891" t="s">
        <v>13446</v>
      </c>
      <c r="G5891" s="11"/>
      <c r="H5891" s="11"/>
    </row>
    <row r="5892" spans="1:8" x14ac:dyDescent="0.35">
      <c r="A5892" t="str">
        <f t="shared" si="98"/>
        <v>RA701A605</v>
      </c>
      <c r="B5892" t="s">
        <v>224</v>
      </c>
      <c r="C5892" t="s">
        <v>14437</v>
      </c>
      <c r="D5892" t="s">
        <v>831</v>
      </c>
      <c r="E5892" t="s">
        <v>13435</v>
      </c>
      <c r="F5892" t="s">
        <v>13447</v>
      </c>
      <c r="G5892" s="11"/>
      <c r="H5892" s="11"/>
    </row>
    <row r="5893" spans="1:8" x14ac:dyDescent="0.35">
      <c r="A5893" t="str">
        <f t="shared" si="98"/>
        <v>RA701A609</v>
      </c>
      <c r="B5893" t="s">
        <v>224</v>
      </c>
      <c r="C5893" t="s">
        <v>14437</v>
      </c>
      <c r="D5893" t="s">
        <v>831</v>
      </c>
      <c r="E5893" t="s">
        <v>13435</v>
      </c>
      <c r="F5893" t="s">
        <v>13448</v>
      </c>
      <c r="G5893" s="11"/>
      <c r="H5893" s="11"/>
    </row>
    <row r="5894" spans="1:8" x14ac:dyDescent="0.35">
      <c r="A5894" t="str">
        <f t="shared" si="98"/>
        <v>RA701A700</v>
      </c>
      <c r="B5894" t="s">
        <v>224</v>
      </c>
      <c r="C5894" t="s">
        <v>14437</v>
      </c>
      <c r="D5894" t="s">
        <v>831</v>
      </c>
      <c r="E5894" t="s">
        <v>13435</v>
      </c>
      <c r="F5894" t="s">
        <v>13449</v>
      </c>
      <c r="G5894" s="11"/>
      <c r="H5894" s="11"/>
    </row>
    <row r="5895" spans="1:8" x14ac:dyDescent="0.35">
      <c r="A5895" t="str">
        <f t="shared" si="98"/>
        <v>RA701A800</v>
      </c>
      <c r="B5895" t="s">
        <v>224</v>
      </c>
      <c r="C5895" t="s">
        <v>14437</v>
      </c>
      <c r="D5895" t="s">
        <v>831</v>
      </c>
      <c r="E5895" t="s">
        <v>13435</v>
      </c>
      <c r="F5895" t="s">
        <v>13450</v>
      </c>
      <c r="G5895" s="11"/>
      <c r="H5895" s="11"/>
    </row>
    <row r="5896" spans="1:8" x14ac:dyDescent="0.35">
      <c r="A5896" t="str">
        <f t="shared" si="98"/>
        <v>RA701A900</v>
      </c>
      <c r="B5896" t="s">
        <v>224</v>
      </c>
      <c r="C5896" t="s">
        <v>14437</v>
      </c>
      <c r="D5896" t="s">
        <v>831</v>
      </c>
      <c r="E5896" t="s">
        <v>13435</v>
      </c>
      <c r="F5896" t="s">
        <v>13451</v>
      </c>
      <c r="G5896" s="11"/>
      <c r="H5896" s="11"/>
    </row>
    <row r="5897" spans="1:8" x14ac:dyDescent="0.35">
      <c r="A5897" t="str">
        <f t="shared" si="98"/>
        <v>RA701C603</v>
      </c>
      <c r="B5897" t="s">
        <v>224</v>
      </c>
      <c r="C5897" t="s">
        <v>14437</v>
      </c>
      <c r="D5897" t="s">
        <v>831</v>
      </c>
      <c r="E5897" t="s">
        <v>13435</v>
      </c>
      <c r="F5897" t="s">
        <v>13452</v>
      </c>
      <c r="G5897" s="11"/>
      <c r="H5897" s="11"/>
    </row>
    <row r="5898" spans="1:8" x14ac:dyDescent="0.35">
      <c r="A5898" t="str">
        <f t="shared" si="98"/>
        <v>RA701C604</v>
      </c>
      <c r="B5898" t="s">
        <v>224</v>
      </c>
      <c r="C5898" t="s">
        <v>14437</v>
      </c>
      <c r="D5898" t="s">
        <v>831</v>
      </c>
      <c r="E5898" t="s">
        <v>13435</v>
      </c>
      <c r="F5898" t="s">
        <v>13453</v>
      </c>
      <c r="G5898" s="11"/>
      <c r="H5898" s="11"/>
    </row>
    <row r="5899" spans="1:8" x14ac:dyDescent="0.35">
      <c r="A5899" t="str">
        <f t="shared" si="98"/>
        <v>RA701C705</v>
      </c>
      <c r="B5899" t="s">
        <v>224</v>
      </c>
      <c r="C5899" t="s">
        <v>14437</v>
      </c>
      <c r="D5899" t="s">
        <v>831</v>
      </c>
      <c r="E5899" t="s">
        <v>13435</v>
      </c>
      <c r="F5899" t="s">
        <v>13454</v>
      </c>
      <c r="G5899" s="11"/>
      <c r="H5899" s="11"/>
    </row>
    <row r="5900" spans="1:8" x14ac:dyDescent="0.35">
      <c r="A5900" t="str">
        <f t="shared" si="98"/>
        <v>RA701C708</v>
      </c>
      <c r="B5900" t="s">
        <v>224</v>
      </c>
      <c r="C5900" t="s">
        <v>14437</v>
      </c>
      <c r="D5900" t="s">
        <v>831</v>
      </c>
      <c r="E5900" t="s">
        <v>13435</v>
      </c>
      <c r="F5900" t="s">
        <v>13455</v>
      </c>
      <c r="G5900" s="11"/>
      <c r="H5900" s="11"/>
    </row>
    <row r="5901" spans="1:8" x14ac:dyDescent="0.35">
      <c r="A5901" t="str">
        <f t="shared" si="98"/>
        <v>RA701C805</v>
      </c>
      <c r="B5901" t="s">
        <v>224</v>
      </c>
      <c r="C5901" t="s">
        <v>14437</v>
      </c>
      <c r="D5901" t="s">
        <v>831</v>
      </c>
      <c r="E5901" t="s">
        <v>13435</v>
      </c>
      <c r="F5901" t="s">
        <v>13456</v>
      </c>
      <c r="G5901" s="11"/>
      <c r="H5901" s="11"/>
    </row>
    <row r="5902" spans="1:8" x14ac:dyDescent="0.35">
      <c r="A5902" t="str">
        <f t="shared" si="98"/>
        <v>RA701C808</v>
      </c>
      <c r="B5902" t="s">
        <v>224</v>
      </c>
      <c r="C5902" t="s">
        <v>14437</v>
      </c>
      <c r="D5902" t="s">
        <v>831</v>
      </c>
      <c r="E5902" t="s">
        <v>13435</v>
      </c>
      <c r="F5902" t="s">
        <v>13457</v>
      </c>
      <c r="G5902" s="11"/>
      <c r="H5902" s="11"/>
    </row>
    <row r="5903" spans="1:8" x14ac:dyDescent="0.35">
      <c r="A5903" t="str">
        <f t="shared" si="98"/>
        <v>RA773Ward 100</v>
      </c>
      <c r="B5903" t="s">
        <v>224</v>
      </c>
      <c r="C5903" t="s">
        <v>14437</v>
      </c>
      <c r="D5903" t="s">
        <v>835</v>
      </c>
      <c r="E5903" t="s">
        <v>14571</v>
      </c>
      <c r="F5903" t="s">
        <v>14572</v>
      </c>
      <c r="G5903" s="11" t="s">
        <v>14515</v>
      </c>
      <c r="H5903" s="11">
        <v>43885</v>
      </c>
    </row>
    <row r="5904" spans="1:8" x14ac:dyDescent="0.35">
      <c r="A5904" t="str">
        <f t="shared" si="98"/>
        <v>RA773Ward 200</v>
      </c>
      <c r="B5904" t="s">
        <v>224</v>
      </c>
      <c r="C5904" t="s">
        <v>14437</v>
      </c>
      <c r="D5904" t="s">
        <v>835</v>
      </c>
      <c r="E5904" t="s">
        <v>14571</v>
      </c>
      <c r="F5904" t="s">
        <v>14573</v>
      </c>
      <c r="G5904" s="11" t="s">
        <v>14515</v>
      </c>
      <c r="H5904" s="11">
        <v>43885</v>
      </c>
    </row>
    <row r="5905" spans="1:8" x14ac:dyDescent="0.35">
      <c r="A5905" t="str">
        <f t="shared" si="98"/>
        <v>RA70773</v>
      </c>
      <c r="B5905" t="s">
        <v>224</v>
      </c>
      <c r="C5905" t="s">
        <v>14437</v>
      </c>
      <c r="D5905" t="s">
        <v>837</v>
      </c>
      <c r="E5905" t="s">
        <v>13458</v>
      </c>
      <c r="F5905" t="s">
        <v>13459</v>
      </c>
      <c r="G5905" s="11"/>
      <c r="H5905" s="11"/>
    </row>
    <row r="5906" spans="1:8" x14ac:dyDescent="0.35">
      <c r="A5906" t="str">
        <f t="shared" si="98"/>
        <v>RA70775</v>
      </c>
      <c r="B5906" t="s">
        <v>224</v>
      </c>
      <c r="C5906" t="s">
        <v>14437</v>
      </c>
      <c r="D5906" t="s">
        <v>837</v>
      </c>
      <c r="E5906" t="s">
        <v>13458</v>
      </c>
      <c r="F5906" t="s">
        <v>13460</v>
      </c>
      <c r="G5906" s="11"/>
      <c r="H5906" s="11"/>
    </row>
    <row r="5907" spans="1:8" x14ac:dyDescent="0.35">
      <c r="A5907" t="str">
        <f t="shared" si="98"/>
        <v>RA70776</v>
      </c>
      <c r="B5907" t="s">
        <v>224</v>
      </c>
      <c r="C5907" t="s">
        <v>14437</v>
      </c>
      <c r="D5907" t="s">
        <v>837</v>
      </c>
      <c r="E5907" t="s">
        <v>13458</v>
      </c>
      <c r="F5907" t="s">
        <v>13461</v>
      </c>
      <c r="G5907" s="11"/>
      <c r="H5907" s="11"/>
    </row>
    <row r="5908" spans="1:8" x14ac:dyDescent="0.35">
      <c r="A5908" t="str">
        <f t="shared" si="98"/>
        <v>RA70777</v>
      </c>
      <c r="B5908" t="s">
        <v>224</v>
      </c>
      <c r="C5908" t="s">
        <v>14437</v>
      </c>
      <c r="D5908" t="s">
        <v>837</v>
      </c>
      <c r="E5908" t="s">
        <v>13458</v>
      </c>
      <c r="F5908" t="s">
        <v>13462</v>
      </c>
      <c r="G5908" s="11"/>
      <c r="H5908" s="11"/>
    </row>
    <row r="5909" spans="1:8" x14ac:dyDescent="0.35">
      <c r="A5909" t="str">
        <f t="shared" si="98"/>
        <v>RA70778</v>
      </c>
      <c r="B5909" t="s">
        <v>224</v>
      </c>
      <c r="C5909" t="s">
        <v>14437</v>
      </c>
      <c r="D5909" t="s">
        <v>837</v>
      </c>
      <c r="E5909" t="s">
        <v>13458</v>
      </c>
      <c r="F5909" t="s">
        <v>13463</v>
      </c>
      <c r="G5909" s="11"/>
      <c r="H5909" s="11"/>
    </row>
    <row r="5910" spans="1:8" x14ac:dyDescent="0.35">
      <c r="A5910" t="str">
        <f t="shared" si="98"/>
        <v>RA707MLU</v>
      </c>
      <c r="B5910" t="s">
        <v>224</v>
      </c>
      <c r="C5910" t="s">
        <v>14437</v>
      </c>
      <c r="D5910" t="s">
        <v>837</v>
      </c>
      <c r="E5910" t="s">
        <v>13458</v>
      </c>
      <c r="F5910" t="s">
        <v>10955</v>
      </c>
      <c r="G5910" s="11"/>
      <c r="H5910" s="11"/>
    </row>
    <row r="5911" spans="1:8" x14ac:dyDescent="0.35">
      <c r="A5911" t="str">
        <f t="shared" si="98"/>
        <v>RA7C2Berrow Ward</v>
      </c>
      <c r="B5911" t="s">
        <v>224</v>
      </c>
      <c r="C5911" t="s">
        <v>14437</v>
      </c>
      <c r="D5911" t="s">
        <v>14438</v>
      </c>
      <c r="E5911" t="s">
        <v>822</v>
      </c>
      <c r="F5911" t="s">
        <v>13891</v>
      </c>
      <c r="G5911" s="11"/>
      <c r="H5911" s="11"/>
    </row>
    <row r="5912" spans="1:8" x14ac:dyDescent="0.35">
      <c r="A5912" t="str">
        <f t="shared" si="98"/>
        <v>RA7C2Cheddar Ward</v>
      </c>
      <c r="B5912" t="s">
        <v>224</v>
      </c>
      <c r="C5912" t="s">
        <v>14437</v>
      </c>
      <c r="D5912" t="s">
        <v>14438</v>
      </c>
      <c r="E5912" t="s">
        <v>822</v>
      </c>
      <c r="F5912" t="s">
        <v>13892</v>
      </c>
      <c r="G5912" s="11"/>
      <c r="H5912" s="11"/>
    </row>
    <row r="5913" spans="1:8" x14ac:dyDescent="0.35">
      <c r="A5913" t="str">
        <f t="shared" si="98"/>
        <v>RA7C2Draycott Ward</v>
      </c>
      <c r="B5913" t="s">
        <v>224</v>
      </c>
      <c r="C5913" t="s">
        <v>14437</v>
      </c>
      <c r="D5913" t="s">
        <v>14438</v>
      </c>
      <c r="E5913" t="s">
        <v>822</v>
      </c>
      <c r="F5913" t="s">
        <v>13893</v>
      </c>
      <c r="G5913" s="11"/>
      <c r="H5913" s="11"/>
    </row>
    <row r="5914" spans="1:8" x14ac:dyDescent="0.35">
      <c r="A5914" t="str">
        <f t="shared" si="98"/>
        <v>RA7C2Harptree Ward</v>
      </c>
      <c r="B5914" t="s">
        <v>224</v>
      </c>
      <c r="C5914" t="s">
        <v>14437</v>
      </c>
      <c r="D5914" t="s">
        <v>14438</v>
      </c>
      <c r="E5914" t="s">
        <v>822</v>
      </c>
      <c r="F5914" t="s">
        <v>13894</v>
      </c>
      <c r="G5914" s="11"/>
      <c r="H5914" s="11"/>
    </row>
    <row r="5915" spans="1:8" x14ac:dyDescent="0.35">
      <c r="A5915" t="str">
        <f t="shared" si="98"/>
        <v>RA7C2Hutton Ward</v>
      </c>
      <c r="B5915" t="s">
        <v>224</v>
      </c>
      <c r="C5915" t="s">
        <v>14437</v>
      </c>
      <c r="D5915" t="s">
        <v>14438</v>
      </c>
      <c r="E5915" t="s">
        <v>822</v>
      </c>
      <c r="F5915" t="s">
        <v>13895</v>
      </c>
      <c r="G5915" s="11"/>
      <c r="H5915" s="11"/>
    </row>
    <row r="5916" spans="1:8" x14ac:dyDescent="0.35">
      <c r="A5916" t="str">
        <f t="shared" si="98"/>
        <v>RA7C2Intensive Treatment Unit</v>
      </c>
      <c r="B5916" t="s">
        <v>224</v>
      </c>
      <c r="C5916" t="s">
        <v>14437</v>
      </c>
      <c r="D5916" t="s">
        <v>14438</v>
      </c>
      <c r="E5916" t="s">
        <v>822</v>
      </c>
      <c r="F5916" t="s">
        <v>13896</v>
      </c>
      <c r="G5916" s="11"/>
      <c r="H5916" s="11"/>
    </row>
    <row r="5917" spans="1:8" x14ac:dyDescent="0.35">
      <c r="A5917" t="str">
        <f t="shared" si="98"/>
        <v>RA7C2Kewstoke Ward</v>
      </c>
      <c r="B5917" t="s">
        <v>224</v>
      </c>
      <c r="C5917" t="s">
        <v>14437</v>
      </c>
      <c r="D5917" t="s">
        <v>14438</v>
      </c>
      <c r="E5917" t="s">
        <v>822</v>
      </c>
      <c r="F5917" t="s">
        <v>13897</v>
      </c>
      <c r="G5917" s="11"/>
      <c r="H5917" s="11"/>
    </row>
    <row r="5918" spans="1:8" x14ac:dyDescent="0.35">
      <c r="A5918" t="str">
        <f t="shared" si="98"/>
        <v>RA7C2Medical Assessment Unit</v>
      </c>
      <c r="B5918" t="s">
        <v>224</v>
      </c>
      <c r="C5918" t="s">
        <v>14437</v>
      </c>
      <c r="D5918" t="s">
        <v>14438</v>
      </c>
      <c r="E5918" t="s">
        <v>822</v>
      </c>
      <c r="F5918" t="s">
        <v>10176</v>
      </c>
      <c r="G5918" s="11"/>
      <c r="H5918" s="11"/>
    </row>
    <row r="5919" spans="1:8" x14ac:dyDescent="0.35">
      <c r="A5919" t="str">
        <f t="shared" si="98"/>
        <v>RA7C2Sandford Ward</v>
      </c>
      <c r="B5919" t="s">
        <v>224</v>
      </c>
      <c r="C5919" t="s">
        <v>14437</v>
      </c>
      <c r="D5919" t="s">
        <v>14438</v>
      </c>
      <c r="E5919" t="s">
        <v>822</v>
      </c>
      <c r="F5919" t="s">
        <v>13898</v>
      </c>
      <c r="G5919" s="11"/>
      <c r="H5919" s="11"/>
    </row>
    <row r="5920" spans="1:8" x14ac:dyDescent="0.35">
      <c r="A5920" t="str">
        <f t="shared" si="98"/>
        <v>RA7C2Steepholm Ward</v>
      </c>
      <c r="B5920" t="s">
        <v>224</v>
      </c>
      <c r="C5920" t="s">
        <v>14437</v>
      </c>
      <c r="D5920" t="s">
        <v>14438</v>
      </c>
      <c r="E5920" t="s">
        <v>822</v>
      </c>
      <c r="F5920" t="s">
        <v>13899</v>
      </c>
      <c r="G5920" s="11"/>
      <c r="H5920" s="11"/>
    </row>
    <row r="5921" spans="1:8" x14ac:dyDescent="0.35">
      <c r="A5921" t="str">
        <f t="shared" si="98"/>
        <v>RA7C2Stroke Unit</v>
      </c>
      <c r="B5921" t="s">
        <v>224</v>
      </c>
      <c r="C5921" t="s">
        <v>14437</v>
      </c>
      <c r="D5921" t="s">
        <v>14438</v>
      </c>
      <c r="E5921" t="s">
        <v>822</v>
      </c>
      <c r="F5921" t="s">
        <v>8783</v>
      </c>
      <c r="G5921" s="11"/>
      <c r="H5921" s="11"/>
    </row>
    <row r="5922" spans="1:8" x14ac:dyDescent="0.35">
      <c r="A5922" t="str">
        <f t="shared" si="98"/>
        <v>RA7C2Waterside Unit</v>
      </c>
      <c r="B5922" t="s">
        <v>224</v>
      </c>
      <c r="C5922" t="s">
        <v>14437</v>
      </c>
      <c r="D5922" t="s">
        <v>14438</v>
      </c>
      <c r="E5922" t="s">
        <v>822</v>
      </c>
      <c r="F5922" t="s">
        <v>13900</v>
      </c>
      <c r="G5922" s="11"/>
      <c r="H5922" s="11"/>
    </row>
    <row r="5923" spans="1:8" x14ac:dyDescent="0.35">
      <c r="A5923" t="str">
        <f t="shared" si="98"/>
        <v>RKB03Rugby Cedar Ward</v>
      </c>
      <c r="B5923" t="s">
        <v>225</v>
      </c>
      <c r="C5923" t="s">
        <v>13464</v>
      </c>
      <c r="D5923" t="s">
        <v>2235</v>
      </c>
      <c r="E5923" t="s">
        <v>2236</v>
      </c>
      <c r="F5923" t="s">
        <v>13465</v>
      </c>
      <c r="G5923" s="11"/>
      <c r="H5923" s="11"/>
    </row>
    <row r="5924" spans="1:8" x14ac:dyDescent="0.35">
      <c r="A5924" t="str">
        <f t="shared" si="98"/>
        <v>RKB03Rugby Hoskyn Ward</v>
      </c>
      <c r="B5924" t="s">
        <v>225</v>
      </c>
      <c r="C5924" t="s">
        <v>13464</v>
      </c>
      <c r="D5924" t="s">
        <v>2235</v>
      </c>
      <c r="E5924" t="s">
        <v>2236</v>
      </c>
      <c r="F5924" t="s">
        <v>13466</v>
      </c>
      <c r="G5924" s="11"/>
      <c r="H5924" s="11"/>
    </row>
    <row r="5925" spans="1:8" x14ac:dyDescent="0.35">
      <c r="A5925" t="str">
        <f t="shared" si="98"/>
        <v>RKB03Rugby Mulberry Ward</v>
      </c>
      <c r="B5925" t="s">
        <v>225</v>
      </c>
      <c r="C5925" t="s">
        <v>13464</v>
      </c>
      <c r="D5925" t="s">
        <v>2235</v>
      </c>
      <c r="E5925" t="s">
        <v>2236</v>
      </c>
      <c r="F5925" t="s">
        <v>13467</v>
      </c>
      <c r="G5925" s="11"/>
      <c r="H5925" s="11"/>
    </row>
    <row r="5926" spans="1:8" x14ac:dyDescent="0.35">
      <c r="A5926" t="str">
        <f t="shared" si="98"/>
        <v>RKB03Rugby Oak Ward</v>
      </c>
      <c r="B5926" t="s">
        <v>225</v>
      </c>
      <c r="C5926" t="s">
        <v>13464</v>
      </c>
      <c r="D5926" t="s">
        <v>2235</v>
      </c>
      <c r="E5926" t="s">
        <v>2236</v>
      </c>
      <c r="F5926" t="s">
        <v>13468</v>
      </c>
      <c r="G5926" s="11"/>
      <c r="H5926" s="11"/>
    </row>
    <row r="5927" spans="1:8" x14ac:dyDescent="0.35">
      <c r="A5927" t="str">
        <f t="shared" si="98"/>
        <v>RKB01AMU 1 (Ward 12)</v>
      </c>
      <c r="B5927" t="s">
        <v>225</v>
      </c>
      <c r="C5927" t="s">
        <v>13464</v>
      </c>
      <c r="D5927" t="s">
        <v>2237</v>
      </c>
      <c r="E5927" t="s">
        <v>2238</v>
      </c>
      <c r="F5927" t="s">
        <v>13469</v>
      </c>
      <c r="G5927" s="11"/>
      <c r="H5927" s="11"/>
    </row>
    <row r="5928" spans="1:8" x14ac:dyDescent="0.35">
      <c r="A5928" t="str">
        <f t="shared" si="98"/>
        <v>RKB01AMU 2 (Ward 2)</v>
      </c>
      <c r="B5928" t="s">
        <v>225</v>
      </c>
      <c r="C5928" t="s">
        <v>13464</v>
      </c>
      <c r="D5928" t="s">
        <v>2237</v>
      </c>
      <c r="E5928" t="s">
        <v>2238</v>
      </c>
      <c r="F5928" t="s">
        <v>13470</v>
      </c>
      <c r="G5928" s="11"/>
      <c r="H5928" s="11"/>
    </row>
    <row r="5929" spans="1:8" x14ac:dyDescent="0.35">
      <c r="A5929" t="str">
        <f t="shared" ref="A5929:A5994" si="99">CONCATENATE(D5929,F5929)</f>
        <v>RKB01AMU 3 (Ward 3)</v>
      </c>
      <c r="B5929" t="s">
        <v>225</v>
      </c>
      <c r="C5929" t="s">
        <v>13464</v>
      </c>
      <c r="D5929" t="s">
        <v>2237</v>
      </c>
      <c r="E5929" t="s">
        <v>2238</v>
      </c>
      <c r="F5929" t="s">
        <v>13471</v>
      </c>
      <c r="G5929" s="11"/>
      <c r="H5929" s="11"/>
    </row>
    <row r="5930" spans="1:8" x14ac:dyDescent="0.35">
      <c r="A5930" t="str">
        <f t="shared" si="99"/>
        <v>RKB01Cardiothoracic ITU</v>
      </c>
      <c r="B5930" t="s">
        <v>225</v>
      </c>
      <c r="C5930" t="s">
        <v>13464</v>
      </c>
      <c r="D5930" t="s">
        <v>2237</v>
      </c>
      <c r="E5930" t="s">
        <v>2238</v>
      </c>
      <c r="F5930" t="s">
        <v>13472</v>
      </c>
      <c r="G5930" s="11"/>
      <c r="H5930" s="11"/>
    </row>
    <row r="5931" spans="1:8" x14ac:dyDescent="0.35">
      <c r="A5931" t="str">
        <f t="shared" si="99"/>
        <v>RKB01Coronary Care Unit</v>
      </c>
      <c r="B5931" t="s">
        <v>225</v>
      </c>
      <c r="C5931" t="s">
        <v>13464</v>
      </c>
      <c r="D5931" t="s">
        <v>2237</v>
      </c>
      <c r="E5931" t="s">
        <v>2238</v>
      </c>
      <c r="F5931" t="s">
        <v>8650</v>
      </c>
      <c r="G5931" s="11"/>
      <c r="H5931" s="11"/>
    </row>
    <row r="5932" spans="1:8" x14ac:dyDescent="0.35">
      <c r="A5932" t="str">
        <f t="shared" si="99"/>
        <v>RKB01Critical Care Unit</v>
      </c>
      <c r="B5932" t="s">
        <v>225</v>
      </c>
      <c r="C5932" t="s">
        <v>13464</v>
      </c>
      <c r="D5932" t="s">
        <v>2237</v>
      </c>
      <c r="E5932" t="s">
        <v>2238</v>
      </c>
      <c r="F5932" t="s">
        <v>9455</v>
      </c>
      <c r="G5932" s="11"/>
      <c r="H5932" s="11"/>
    </row>
    <row r="5933" spans="1:8" x14ac:dyDescent="0.35">
      <c r="A5933" t="str">
        <f t="shared" si="99"/>
        <v>RKB01Labour Ward</v>
      </c>
      <c r="B5933" t="s">
        <v>225</v>
      </c>
      <c r="C5933" t="s">
        <v>13464</v>
      </c>
      <c r="D5933" t="s">
        <v>2237</v>
      </c>
      <c r="E5933" t="s">
        <v>2238</v>
      </c>
      <c r="F5933" t="s">
        <v>8838</v>
      </c>
      <c r="G5933" s="11"/>
      <c r="H5933" s="11"/>
    </row>
    <row r="5934" spans="1:8" x14ac:dyDescent="0.35">
      <c r="A5934" t="str">
        <f t="shared" si="99"/>
        <v>RKB01NeoNatal Unit</v>
      </c>
      <c r="B5934" t="s">
        <v>225</v>
      </c>
      <c r="C5934" t="s">
        <v>13464</v>
      </c>
      <c r="D5934" t="s">
        <v>2237</v>
      </c>
      <c r="E5934" t="s">
        <v>2238</v>
      </c>
      <c r="F5934" t="s">
        <v>13473</v>
      </c>
      <c r="G5934" s="11"/>
      <c r="H5934" s="11"/>
    </row>
    <row r="5935" spans="1:8" x14ac:dyDescent="0.35">
      <c r="A5935" t="str">
        <f t="shared" si="99"/>
        <v>RKB01Paediatric HDU</v>
      </c>
      <c r="B5935" t="s">
        <v>225</v>
      </c>
      <c r="C5935" t="s">
        <v>13464</v>
      </c>
      <c r="D5935" t="s">
        <v>2237</v>
      </c>
      <c r="E5935" t="s">
        <v>2238</v>
      </c>
      <c r="F5935" t="s">
        <v>13474</v>
      </c>
      <c r="G5935" s="11"/>
      <c r="H5935" s="11"/>
    </row>
    <row r="5936" spans="1:8" x14ac:dyDescent="0.35">
      <c r="A5936" t="str">
        <f t="shared" si="99"/>
        <v>RKB01Trauma Ward</v>
      </c>
      <c r="B5936" t="s">
        <v>225</v>
      </c>
      <c r="C5936" t="s">
        <v>13464</v>
      </c>
      <c r="D5936" t="s">
        <v>2237</v>
      </c>
      <c r="E5936" t="s">
        <v>2238</v>
      </c>
      <c r="F5936" t="s">
        <v>13475</v>
      </c>
      <c r="G5936" s="11"/>
      <c r="H5936" s="11"/>
    </row>
    <row r="5937" spans="1:8" x14ac:dyDescent="0.35">
      <c r="A5937" t="str">
        <f t="shared" si="99"/>
        <v>RKB01Ward 1</v>
      </c>
      <c r="B5937" t="s">
        <v>225</v>
      </c>
      <c r="C5937" t="s">
        <v>13464</v>
      </c>
      <c r="D5937" t="s">
        <v>2237</v>
      </c>
      <c r="E5937" t="s">
        <v>2238</v>
      </c>
      <c r="F5937" t="s">
        <v>8752</v>
      </c>
      <c r="G5937" s="11"/>
      <c r="H5937" s="11"/>
    </row>
    <row r="5938" spans="1:8" x14ac:dyDescent="0.35">
      <c r="A5938" t="str">
        <f t="shared" si="99"/>
        <v>RKB01Ward 10</v>
      </c>
      <c r="B5938" t="s">
        <v>225</v>
      </c>
      <c r="C5938" t="s">
        <v>13464</v>
      </c>
      <c r="D5938" t="s">
        <v>2237</v>
      </c>
      <c r="E5938" t="s">
        <v>2238</v>
      </c>
      <c r="F5938" t="s">
        <v>8368</v>
      </c>
      <c r="G5938" s="11"/>
      <c r="H5938" s="11"/>
    </row>
    <row r="5939" spans="1:8" x14ac:dyDescent="0.35">
      <c r="A5939" t="str">
        <f t="shared" si="99"/>
        <v>RKB01Ward 11</v>
      </c>
      <c r="B5939" t="s">
        <v>225</v>
      </c>
      <c r="C5939" t="s">
        <v>13464</v>
      </c>
      <c r="D5939" t="s">
        <v>2237</v>
      </c>
      <c r="E5939" t="s">
        <v>2238</v>
      </c>
      <c r="F5939" t="s">
        <v>8753</v>
      </c>
      <c r="G5939" s="11"/>
      <c r="H5939" s="11"/>
    </row>
    <row r="5940" spans="1:8" x14ac:dyDescent="0.35">
      <c r="A5940" t="str">
        <f t="shared" si="99"/>
        <v>RKB01Ward 12 - Obs</v>
      </c>
      <c r="B5940" t="s">
        <v>225</v>
      </c>
      <c r="C5940" t="s">
        <v>13464</v>
      </c>
      <c r="D5940" t="s">
        <v>2237</v>
      </c>
      <c r="E5940" t="s">
        <v>2238</v>
      </c>
      <c r="F5940" t="s">
        <v>13476</v>
      </c>
      <c r="G5940" s="11"/>
      <c r="H5940" s="11"/>
    </row>
    <row r="5941" spans="1:8" x14ac:dyDescent="0.35">
      <c r="A5941" t="str">
        <f t="shared" si="99"/>
        <v>RKB01Ward 14</v>
      </c>
      <c r="B5941" t="s">
        <v>225</v>
      </c>
      <c r="C5941" t="s">
        <v>13464</v>
      </c>
      <c r="D5941" t="s">
        <v>2237</v>
      </c>
      <c r="E5941" t="s">
        <v>2238</v>
      </c>
      <c r="F5941" t="s">
        <v>8370</v>
      </c>
      <c r="G5941" s="11"/>
      <c r="H5941" s="11"/>
    </row>
    <row r="5942" spans="1:8" x14ac:dyDescent="0.35">
      <c r="A5942" t="str">
        <f t="shared" si="99"/>
        <v>RKB01Ward 15</v>
      </c>
      <c r="B5942" t="s">
        <v>225</v>
      </c>
      <c r="C5942" t="s">
        <v>13464</v>
      </c>
      <c r="D5942" t="s">
        <v>2237</v>
      </c>
      <c r="E5942" t="s">
        <v>2238</v>
      </c>
      <c r="F5942" t="s">
        <v>8371</v>
      </c>
      <c r="G5942" s="11"/>
      <c r="H5942" s="11"/>
    </row>
    <row r="5943" spans="1:8" x14ac:dyDescent="0.35">
      <c r="A5943" t="str">
        <f t="shared" si="99"/>
        <v>RKB01Ward 16</v>
      </c>
      <c r="B5943" t="s">
        <v>225</v>
      </c>
      <c r="C5943" t="s">
        <v>13464</v>
      </c>
      <c r="D5943" t="s">
        <v>2237</v>
      </c>
      <c r="E5943" t="s">
        <v>2238</v>
      </c>
      <c r="F5943" t="s">
        <v>8372</v>
      </c>
      <c r="G5943" s="11"/>
      <c r="H5943" s="11"/>
    </row>
    <row r="5944" spans="1:8" x14ac:dyDescent="0.35">
      <c r="A5944" t="str">
        <f t="shared" si="99"/>
        <v>RKB01Ward 20</v>
      </c>
      <c r="B5944" t="s">
        <v>225</v>
      </c>
      <c r="C5944" t="s">
        <v>13464</v>
      </c>
      <c r="D5944" t="s">
        <v>2237</v>
      </c>
      <c r="E5944" t="s">
        <v>2238</v>
      </c>
      <c r="F5944" t="s">
        <v>8846</v>
      </c>
      <c r="G5944" s="11"/>
      <c r="H5944" s="11"/>
    </row>
    <row r="5945" spans="1:8" x14ac:dyDescent="0.35">
      <c r="A5945" t="str">
        <f t="shared" si="99"/>
        <v>RKB01Ward 21 Gastro</v>
      </c>
      <c r="B5945" t="s">
        <v>225</v>
      </c>
      <c r="C5945" t="s">
        <v>13464</v>
      </c>
      <c r="D5945" t="s">
        <v>2237</v>
      </c>
      <c r="E5945" t="s">
        <v>2238</v>
      </c>
      <c r="F5945" t="s">
        <v>13477</v>
      </c>
      <c r="G5945" s="11"/>
      <c r="H5945" s="11"/>
    </row>
    <row r="5946" spans="1:8" x14ac:dyDescent="0.35">
      <c r="A5946" t="str">
        <f t="shared" si="99"/>
        <v>RKB01Ward 21a Med</v>
      </c>
      <c r="B5946" t="s">
        <v>225</v>
      </c>
      <c r="C5946" t="s">
        <v>13464</v>
      </c>
      <c r="D5946" t="s">
        <v>2237</v>
      </c>
      <c r="E5946" t="s">
        <v>2238</v>
      </c>
      <c r="F5946" t="s">
        <v>13478</v>
      </c>
      <c r="G5946" s="11"/>
      <c r="H5946" s="11"/>
    </row>
    <row r="5947" spans="1:8" x14ac:dyDescent="0.35">
      <c r="A5947" t="str">
        <f t="shared" si="99"/>
        <v>RKB01Ward 22 ECU</v>
      </c>
      <c r="B5947" t="s">
        <v>225</v>
      </c>
      <c r="C5947" t="s">
        <v>13464</v>
      </c>
      <c r="D5947" t="s">
        <v>2237</v>
      </c>
      <c r="E5947" t="s">
        <v>2238</v>
      </c>
      <c r="F5947" t="s">
        <v>13479</v>
      </c>
      <c r="G5947" s="11"/>
      <c r="H5947" s="11"/>
    </row>
    <row r="5948" spans="1:8" x14ac:dyDescent="0.35">
      <c r="A5948" t="str">
        <f t="shared" si="99"/>
        <v>RKB01Ward 22 SAU</v>
      </c>
      <c r="B5948" t="s">
        <v>225</v>
      </c>
      <c r="C5948" t="s">
        <v>13464</v>
      </c>
      <c r="D5948" t="s">
        <v>2237</v>
      </c>
      <c r="E5948" t="s">
        <v>2238</v>
      </c>
      <c r="F5948" t="s">
        <v>13480</v>
      </c>
      <c r="G5948" s="11"/>
      <c r="H5948" s="11"/>
    </row>
    <row r="5949" spans="1:8" x14ac:dyDescent="0.35">
      <c r="A5949" t="str">
        <f t="shared" si="99"/>
        <v>RKB01Ward 22a Vas</v>
      </c>
      <c r="B5949" t="s">
        <v>225</v>
      </c>
      <c r="C5949" t="s">
        <v>13464</v>
      </c>
      <c r="D5949" t="s">
        <v>2237</v>
      </c>
      <c r="E5949" t="s">
        <v>2238</v>
      </c>
      <c r="F5949" t="s">
        <v>13481</v>
      </c>
      <c r="G5949" s="11"/>
      <c r="H5949" s="11"/>
    </row>
    <row r="5950" spans="1:8" x14ac:dyDescent="0.35">
      <c r="A5950" t="str">
        <f t="shared" si="99"/>
        <v>RKB01Ward 23</v>
      </c>
      <c r="B5950" t="s">
        <v>225</v>
      </c>
      <c r="C5950" t="s">
        <v>13464</v>
      </c>
      <c r="D5950" t="s">
        <v>2237</v>
      </c>
      <c r="E5950" t="s">
        <v>2238</v>
      </c>
      <c r="F5950" t="s">
        <v>8787</v>
      </c>
      <c r="G5950" s="11"/>
      <c r="H5950" s="11"/>
    </row>
    <row r="5951" spans="1:8" x14ac:dyDescent="0.35">
      <c r="A5951" t="str">
        <f t="shared" si="99"/>
        <v>RKB01Ward 24</v>
      </c>
      <c r="B5951" t="s">
        <v>225</v>
      </c>
      <c r="C5951" t="s">
        <v>13464</v>
      </c>
      <c r="D5951" t="s">
        <v>2237</v>
      </c>
      <c r="E5951" t="s">
        <v>2238</v>
      </c>
      <c r="F5951" t="s">
        <v>8519</v>
      </c>
      <c r="G5951" s="11"/>
      <c r="H5951" s="11"/>
    </row>
    <row r="5952" spans="1:8" x14ac:dyDescent="0.35">
      <c r="A5952" t="str">
        <f t="shared" si="99"/>
        <v>RKB01Ward 25</v>
      </c>
      <c r="B5952" t="s">
        <v>225</v>
      </c>
      <c r="C5952" t="s">
        <v>13464</v>
      </c>
      <c r="D5952" t="s">
        <v>2237</v>
      </c>
      <c r="E5952" t="s">
        <v>2238</v>
      </c>
      <c r="F5952" t="s">
        <v>8788</v>
      </c>
      <c r="G5952" s="11"/>
      <c r="H5952" s="11"/>
    </row>
    <row r="5953" spans="1:8" x14ac:dyDescent="0.35">
      <c r="A5953" t="str">
        <f t="shared" si="99"/>
        <v>RKB01Ward 30</v>
      </c>
      <c r="B5953" t="s">
        <v>225</v>
      </c>
      <c r="C5953" t="s">
        <v>13464</v>
      </c>
      <c r="D5953" t="s">
        <v>2237</v>
      </c>
      <c r="E5953" t="s">
        <v>2238</v>
      </c>
      <c r="F5953" t="s">
        <v>10948</v>
      </c>
      <c r="G5953" s="11"/>
      <c r="H5953" s="11"/>
    </row>
    <row r="5954" spans="1:8" x14ac:dyDescent="0.35">
      <c r="A5954" t="str">
        <f t="shared" si="99"/>
        <v>RKB01Ward 31</v>
      </c>
      <c r="B5954" t="s">
        <v>225</v>
      </c>
      <c r="C5954" t="s">
        <v>13464</v>
      </c>
      <c r="D5954" t="s">
        <v>2237</v>
      </c>
      <c r="E5954" t="s">
        <v>2238</v>
      </c>
      <c r="F5954" t="s">
        <v>8852</v>
      </c>
      <c r="G5954" s="11"/>
      <c r="H5954" s="11"/>
    </row>
    <row r="5955" spans="1:8" x14ac:dyDescent="0.35">
      <c r="A5955" t="str">
        <f t="shared" si="99"/>
        <v>RKB01Ward 32</v>
      </c>
      <c r="B5955" t="s">
        <v>225</v>
      </c>
      <c r="C5955" t="s">
        <v>13464</v>
      </c>
      <c r="D5955" t="s">
        <v>2237</v>
      </c>
      <c r="E5955" t="s">
        <v>2238</v>
      </c>
      <c r="F5955" t="s">
        <v>8523</v>
      </c>
      <c r="G5955" s="11"/>
      <c r="H5955" s="11"/>
    </row>
    <row r="5956" spans="1:8" x14ac:dyDescent="0.35">
      <c r="A5956" t="str">
        <f t="shared" si="99"/>
        <v>RKB01Ward 33</v>
      </c>
      <c r="B5956" t="s">
        <v>225</v>
      </c>
      <c r="C5956" t="s">
        <v>13464</v>
      </c>
      <c r="D5956" t="s">
        <v>2237</v>
      </c>
      <c r="E5956" t="s">
        <v>2238</v>
      </c>
      <c r="F5956" t="s">
        <v>8524</v>
      </c>
      <c r="G5956" s="11"/>
      <c r="H5956" s="11"/>
    </row>
    <row r="5957" spans="1:8" x14ac:dyDescent="0.35">
      <c r="A5957" t="str">
        <f t="shared" si="99"/>
        <v>RKB01Ward 33 Short Stay</v>
      </c>
      <c r="B5957" t="s">
        <v>225</v>
      </c>
      <c r="C5957" t="s">
        <v>13464</v>
      </c>
      <c r="D5957" t="s">
        <v>2237</v>
      </c>
      <c r="E5957" t="s">
        <v>2238</v>
      </c>
      <c r="F5957" t="s">
        <v>13482</v>
      </c>
      <c r="G5957" s="11"/>
      <c r="H5957" s="11"/>
    </row>
    <row r="5958" spans="1:8" x14ac:dyDescent="0.35">
      <c r="A5958" t="str">
        <f t="shared" si="99"/>
        <v>RKB01Ward 33 Surgery</v>
      </c>
      <c r="B5958" t="s">
        <v>225</v>
      </c>
      <c r="C5958" t="s">
        <v>13464</v>
      </c>
      <c r="D5958" t="s">
        <v>2237</v>
      </c>
      <c r="E5958" t="s">
        <v>2238</v>
      </c>
      <c r="F5958" t="s">
        <v>13483</v>
      </c>
      <c r="G5958" s="11"/>
      <c r="H5958" s="11"/>
    </row>
    <row r="5959" spans="1:8" x14ac:dyDescent="0.35">
      <c r="A5959" t="str">
        <f t="shared" si="99"/>
        <v>RKB01Ward 34</v>
      </c>
      <c r="B5959" t="s">
        <v>225</v>
      </c>
      <c r="C5959" t="s">
        <v>13464</v>
      </c>
      <c r="D5959" t="s">
        <v>2237</v>
      </c>
      <c r="E5959" t="s">
        <v>2238</v>
      </c>
      <c r="F5959" t="s">
        <v>8525</v>
      </c>
      <c r="G5959" s="11"/>
      <c r="H5959" s="11"/>
    </row>
    <row r="5960" spans="1:8" x14ac:dyDescent="0.35">
      <c r="A5960" t="str">
        <f t="shared" si="99"/>
        <v>RKB01Ward 35</v>
      </c>
      <c r="B5960" t="s">
        <v>225</v>
      </c>
      <c r="C5960" t="s">
        <v>13464</v>
      </c>
      <c r="D5960" t="s">
        <v>2237</v>
      </c>
      <c r="E5960" t="s">
        <v>2238</v>
      </c>
      <c r="F5960" t="s">
        <v>8790</v>
      </c>
      <c r="G5960" s="11"/>
      <c r="H5960" s="11"/>
    </row>
    <row r="5961" spans="1:8" x14ac:dyDescent="0.35">
      <c r="A5961" t="str">
        <f t="shared" si="99"/>
        <v>RKB01Ward 40</v>
      </c>
      <c r="B5961" t="s">
        <v>225</v>
      </c>
      <c r="C5961" t="s">
        <v>13464</v>
      </c>
      <c r="D5961" t="s">
        <v>2237</v>
      </c>
      <c r="E5961" t="s">
        <v>2238</v>
      </c>
      <c r="F5961" t="s">
        <v>13484</v>
      </c>
      <c r="G5961" s="11"/>
      <c r="H5961" s="11"/>
    </row>
    <row r="5962" spans="1:8" x14ac:dyDescent="0.35">
      <c r="A5962" t="str">
        <f t="shared" si="99"/>
        <v>RKB01Ward 41</v>
      </c>
      <c r="B5962" t="s">
        <v>225</v>
      </c>
      <c r="C5962" t="s">
        <v>13464</v>
      </c>
      <c r="D5962" t="s">
        <v>2237</v>
      </c>
      <c r="E5962" t="s">
        <v>2238</v>
      </c>
      <c r="F5962" t="s">
        <v>9232</v>
      </c>
      <c r="G5962" s="11"/>
      <c r="H5962" s="11"/>
    </row>
    <row r="5963" spans="1:8" x14ac:dyDescent="0.35">
      <c r="A5963" t="str">
        <f t="shared" si="99"/>
        <v>RKB01Ward 42</v>
      </c>
      <c r="B5963" t="s">
        <v>225</v>
      </c>
      <c r="C5963" t="s">
        <v>13464</v>
      </c>
      <c r="D5963" t="s">
        <v>2237</v>
      </c>
      <c r="E5963" t="s">
        <v>2238</v>
      </c>
      <c r="F5963" t="s">
        <v>12393</v>
      </c>
      <c r="G5963" s="11"/>
      <c r="H5963" s="11"/>
    </row>
    <row r="5964" spans="1:8" x14ac:dyDescent="0.35">
      <c r="A5964" t="str">
        <f t="shared" si="99"/>
        <v>RKB01Ward 43</v>
      </c>
      <c r="B5964" t="s">
        <v>225</v>
      </c>
      <c r="C5964" t="s">
        <v>13464</v>
      </c>
      <c r="D5964" t="s">
        <v>2237</v>
      </c>
      <c r="E5964" t="s">
        <v>2238</v>
      </c>
      <c r="F5964" t="s">
        <v>12394</v>
      </c>
      <c r="G5964" s="11"/>
      <c r="H5964" s="11"/>
    </row>
    <row r="5965" spans="1:8" x14ac:dyDescent="0.35">
      <c r="A5965" t="str">
        <f t="shared" si="99"/>
        <v>RKB01Ward 50 Renal</v>
      </c>
      <c r="B5965" t="s">
        <v>225</v>
      </c>
      <c r="C5965" t="s">
        <v>13464</v>
      </c>
      <c r="D5965" t="s">
        <v>2237</v>
      </c>
      <c r="E5965" t="s">
        <v>2238</v>
      </c>
      <c r="F5965" t="s">
        <v>13485</v>
      </c>
      <c r="G5965" s="11"/>
      <c r="H5965" s="11"/>
    </row>
    <row r="5966" spans="1:8" x14ac:dyDescent="0.35">
      <c r="A5966" t="str">
        <f t="shared" si="99"/>
        <v>RKB01Ward 52</v>
      </c>
      <c r="B5966" t="s">
        <v>225</v>
      </c>
      <c r="C5966" t="s">
        <v>13464</v>
      </c>
      <c r="D5966" t="s">
        <v>2237</v>
      </c>
      <c r="E5966" t="s">
        <v>2238</v>
      </c>
      <c r="F5966" t="s">
        <v>9241</v>
      </c>
      <c r="G5966" s="11"/>
      <c r="H5966" s="11"/>
    </row>
    <row r="5967" spans="1:8" x14ac:dyDescent="0.35">
      <c r="A5967" t="str">
        <f t="shared" si="99"/>
        <v>RKB01Ward 53</v>
      </c>
      <c r="B5967" t="s">
        <v>225</v>
      </c>
      <c r="C5967" t="s">
        <v>13464</v>
      </c>
      <c r="D5967" t="s">
        <v>2237</v>
      </c>
      <c r="E5967" t="s">
        <v>2238</v>
      </c>
      <c r="F5967" t="s">
        <v>9242</v>
      </c>
      <c r="G5967" s="11"/>
      <c r="H5967" s="11"/>
    </row>
    <row r="5968" spans="1:8" x14ac:dyDescent="0.35">
      <c r="A5968" t="str">
        <f t="shared" si="99"/>
        <v>RTG02Acute Assessment Centre</v>
      </c>
      <c r="B5968" t="s">
        <v>226</v>
      </c>
      <c r="C5968" t="s">
        <v>13486</v>
      </c>
      <c r="D5968" t="s">
        <v>4022</v>
      </c>
      <c r="E5968" t="s">
        <v>4023</v>
      </c>
      <c r="F5968" t="s">
        <v>13487</v>
      </c>
      <c r="G5968" s="11"/>
      <c r="H5968" s="11"/>
    </row>
    <row r="5969" spans="1:8" x14ac:dyDescent="0.35">
      <c r="A5969" t="str">
        <f t="shared" si="99"/>
        <v>RTG02Childrens Wards</v>
      </c>
      <c r="B5969" t="s">
        <v>226</v>
      </c>
      <c r="C5969" t="s">
        <v>13486</v>
      </c>
      <c r="D5969" t="s">
        <v>4022</v>
      </c>
      <c r="E5969" t="s">
        <v>4023</v>
      </c>
      <c r="F5969" t="s">
        <v>13488</v>
      </c>
      <c r="G5969" s="11"/>
      <c r="H5969" s="11"/>
    </row>
    <row r="5970" spans="1:8" x14ac:dyDescent="0.35">
      <c r="A5970" t="str">
        <f t="shared" si="99"/>
        <v>RTG02Coronary Care Unit</v>
      </c>
      <c r="B5970" t="s">
        <v>226</v>
      </c>
      <c r="C5970" t="s">
        <v>13486</v>
      </c>
      <c r="D5970" t="s">
        <v>4022</v>
      </c>
      <c r="E5970" t="s">
        <v>4023</v>
      </c>
      <c r="F5970" t="s">
        <v>8650</v>
      </c>
      <c r="G5970" s="11"/>
      <c r="H5970" s="11"/>
    </row>
    <row r="5971" spans="1:8" x14ac:dyDescent="0.35">
      <c r="A5971" t="str">
        <f t="shared" si="99"/>
        <v>RTG02Intensive Care Unit</v>
      </c>
      <c r="B5971" t="s">
        <v>226</v>
      </c>
      <c r="C5971" t="s">
        <v>13486</v>
      </c>
      <c r="D5971" t="s">
        <v>4022</v>
      </c>
      <c r="E5971" t="s">
        <v>4023</v>
      </c>
      <c r="F5971" t="s">
        <v>8806</v>
      </c>
      <c r="G5971" s="11"/>
      <c r="H5971" s="11"/>
    </row>
    <row r="5972" spans="1:8" x14ac:dyDescent="0.35">
      <c r="A5972" t="str">
        <f t="shared" si="99"/>
        <v>RTG02Maternity QHB</v>
      </c>
      <c r="B5972" t="s">
        <v>226</v>
      </c>
      <c r="C5972" t="s">
        <v>13486</v>
      </c>
      <c r="D5972" t="s">
        <v>4022</v>
      </c>
      <c r="E5972" t="s">
        <v>4023</v>
      </c>
      <c r="F5972" t="s">
        <v>13489</v>
      </c>
      <c r="G5972" s="11"/>
      <c r="H5972" s="11"/>
    </row>
    <row r="5973" spans="1:8" x14ac:dyDescent="0.35">
      <c r="A5973" t="str">
        <f t="shared" si="99"/>
        <v>RTG02Neonatal Unit</v>
      </c>
      <c r="B5973" t="s">
        <v>226</v>
      </c>
      <c r="C5973" t="s">
        <v>13486</v>
      </c>
      <c r="D5973" t="s">
        <v>4022</v>
      </c>
      <c r="E5973" t="s">
        <v>4023</v>
      </c>
      <c r="F5973" t="s">
        <v>8360</v>
      </c>
      <c r="G5973" s="11"/>
      <c r="H5973" s="11"/>
    </row>
    <row r="5974" spans="1:8" x14ac:dyDescent="0.35">
      <c r="A5974" t="str">
        <f t="shared" si="99"/>
        <v>RTG02Ward 14</v>
      </c>
      <c r="B5974" t="s">
        <v>226</v>
      </c>
      <c r="C5974" t="s">
        <v>13486</v>
      </c>
      <c r="D5974" t="s">
        <v>4022</v>
      </c>
      <c r="E5974" t="s">
        <v>4023</v>
      </c>
      <c r="F5974" t="s">
        <v>8370</v>
      </c>
      <c r="G5974" s="11"/>
      <c r="H5974" s="11"/>
    </row>
    <row r="5975" spans="1:8" x14ac:dyDescent="0.35">
      <c r="A5975" t="str">
        <f t="shared" si="99"/>
        <v>RTG02Ward 15</v>
      </c>
      <c r="B5975" t="s">
        <v>226</v>
      </c>
      <c r="C5975" t="s">
        <v>13486</v>
      </c>
      <c r="D5975" t="s">
        <v>4022</v>
      </c>
      <c r="E5975" t="s">
        <v>4023</v>
      </c>
      <c r="F5975" t="s">
        <v>8371</v>
      </c>
      <c r="G5975" s="11"/>
      <c r="H5975" s="11"/>
    </row>
    <row r="5976" spans="1:8" x14ac:dyDescent="0.35">
      <c r="A5976" t="str">
        <f t="shared" si="99"/>
        <v>RTG02Ward 16</v>
      </c>
      <c r="B5976" t="s">
        <v>226</v>
      </c>
      <c r="C5976" t="s">
        <v>13486</v>
      </c>
      <c r="D5976" t="s">
        <v>4022</v>
      </c>
      <c r="E5976" t="s">
        <v>4023</v>
      </c>
      <c r="F5976" t="s">
        <v>8372</v>
      </c>
      <c r="G5976" s="11"/>
      <c r="H5976" s="11"/>
    </row>
    <row r="5977" spans="1:8" x14ac:dyDescent="0.35">
      <c r="A5977" t="str">
        <f t="shared" si="99"/>
        <v>RTG02Ward 19</v>
      </c>
      <c r="B5977" t="s">
        <v>226</v>
      </c>
      <c r="C5977" t="s">
        <v>13486</v>
      </c>
      <c r="D5977" t="s">
        <v>4022</v>
      </c>
      <c r="E5977" t="s">
        <v>4023</v>
      </c>
      <c r="F5977" t="s">
        <v>8375</v>
      </c>
      <c r="G5977" s="11"/>
      <c r="H5977" s="11"/>
    </row>
    <row r="5978" spans="1:8" x14ac:dyDescent="0.35">
      <c r="A5978" t="str">
        <f t="shared" si="99"/>
        <v>RTG02Ward 20</v>
      </c>
      <c r="B5978" t="s">
        <v>226</v>
      </c>
      <c r="C5978" t="s">
        <v>13486</v>
      </c>
      <c r="D5978" t="s">
        <v>4022</v>
      </c>
      <c r="E5978" t="s">
        <v>4023</v>
      </c>
      <c r="F5978" t="s">
        <v>8846</v>
      </c>
      <c r="G5978" s="11"/>
      <c r="H5978" s="11"/>
    </row>
    <row r="5979" spans="1:8" x14ac:dyDescent="0.35">
      <c r="A5979" t="str">
        <f t="shared" si="99"/>
        <v>RTG02Ward 3 - Short Stay</v>
      </c>
      <c r="B5979" t="s">
        <v>226</v>
      </c>
      <c r="C5979" t="s">
        <v>13486</v>
      </c>
      <c r="D5979" t="s">
        <v>4022</v>
      </c>
      <c r="E5979" t="s">
        <v>4023</v>
      </c>
      <c r="F5979" t="s">
        <v>13490</v>
      </c>
      <c r="G5979" s="11"/>
      <c r="H5979" s="11"/>
    </row>
    <row r="5980" spans="1:8" x14ac:dyDescent="0.35">
      <c r="A5980" t="str">
        <f t="shared" si="99"/>
        <v>RTG02Ward 30</v>
      </c>
      <c r="B5980" t="s">
        <v>226</v>
      </c>
      <c r="C5980" t="s">
        <v>13486</v>
      </c>
      <c r="D5980" t="s">
        <v>4022</v>
      </c>
      <c r="E5980" t="s">
        <v>4023</v>
      </c>
      <c r="F5980" t="s">
        <v>10948</v>
      </c>
      <c r="G5980" s="11"/>
      <c r="H5980" s="11"/>
    </row>
    <row r="5981" spans="1:8" x14ac:dyDescent="0.35">
      <c r="A5981" t="str">
        <f t="shared" si="99"/>
        <v>RTG02Ward 4</v>
      </c>
      <c r="B5981" t="s">
        <v>226</v>
      </c>
      <c r="C5981" t="s">
        <v>13486</v>
      </c>
      <c r="D5981" t="s">
        <v>4022</v>
      </c>
      <c r="E5981" t="s">
        <v>4023</v>
      </c>
      <c r="F5981" t="s">
        <v>8763</v>
      </c>
      <c r="G5981" s="11"/>
      <c r="H5981" s="11"/>
    </row>
    <row r="5982" spans="1:8" x14ac:dyDescent="0.35">
      <c r="A5982" t="str">
        <f t="shared" si="99"/>
        <v>RTG02Ward 5</v>
      </c>
      <c r="B5982" t="s">
        <v>226</v>
      </c>
      <c r="C5982" t="s">
        <v>13486</v>
      </c>
      <c r="D5982" t="s">
        <v>4022</v>
      </c>
      <c r="E5982" t="s">
        <v>4023</v>
      </c>
      <c r="F5982" t="s">
        <v>8756</v>
      </c>
      <c r="G5982" s="11"/>
      <c r="H5982" s="11"/>
    </row>
    <row r="5983" spans="1:8" x14ac:dyDescent="0.35">
      <c r="A5983" t="str">
        <f t="shared" si="99"/>
        <v>RTG02Ward 6</v>
      </c>
      <c r="B5983" t="s">
        <v>226</v>
      </c>
      <c r="C5983" t="s">
        <v>13486</v>
      </c>
      <c r="D5983" t="s">
        <v>4022</v>
      </c>
      <c r="E5983" t="s">
        <v>4023</v>
      </c>
      <c r="F5983" t="s">
        <v>8793</v>
      </c>
      <c r="G5983" s="11"/>
      <c r="H5983" s="11"/>
    </row>
    <row r="5984" spans="1:8" x14ac:dyDescent="0.35">
      <c r="A5984" t="str">
        <f t="shared" si="99"/>
        <v>RTG02Ward 7</v>
      </c>
      <c r="B5984" t="s">
        <v>226</v>
      </c>
      <c r="C5984" t="s">
        <v>13486</v>
      </c>
      <c r="D5984" t="s">
        <v>4022</v>
      </c>
      <c r="E5984" t="s">
        <v>4023</v>
      </c>
      <c r="F5984" t="s">
        <v>8794</v>
      </c>
      <c r="G5984" s="11"/>
      <c r="H5984" s="11"/>
    </row>
    <row r="5985" spans="1:8" x14ac:dyDescent="0.35">
      <c r="A5985" t="str">
        <f t="shared" si="99"/>
        <v>RTG02Ward 8</v>
      </c>
      <c r="B5985" t="s">
        <v>226</v>
      </c>
      <c r="C5985" t="s">
        <v>13486</v>
      </c>
      <c r="D5985" t="s">
        <v>4022</v>
      </c>
      <c r="E5985" t="s">
        <v>4023</v>
      </c>
      <c r="F5985" t="s">
        <v>8757</v>
      </c>
      <c r="G5985" s="11"/>
      <c r="H5985" s="11"/>
    </row>
    <row r="5986" spans="1:8" x14ac:dyDescent="0.35">
      <c r="A5986" t="str">
        <f t="shared" ref="A5986:A5987" si="100">CONCATENATE(D5986,F5986)</f>
        <v>RTG02Ward 801</v>
      </c>
      <c r="B5986" t="s">
        <v>226</v>
      </c>
      <c r="C5986" t="s">
        <v>13486</v>
      </c>
      <c r="D5986" t="s">
        <v>4022</v>
      </c>
      <c r="E5986" t="s">
        <v>4023</v>
      </c>
      <c r="F5986" t="s">
        <v>14906</v>
      </c>
      <c r="G5986" s="11"/>
      <c r="H5986" s="11"/>
    </row>
    <row r="5987" spans="1:8" x14ac:dyDescent="0.35">
      <c r="A5987" t="str">
        <f t="shared" si="100"/>
        <v>RTG02Ward 9 QHB</v>
      </c>
      <c r="B5987" t="s">
        <v>226</v>
      </c>
      <c r="C5987" t="s">
        <v>13486</v>
      </c>
      <c r="D5987" t="s">
        <v>4022</v>
      </c>
      <c r="E5987" t="s">
        <v>4023</v>
      </c>
      <c r="F5987" t="s">
        <v>14907</v>
      </c>
      <c r="G5987" s="11"/>
      <c r="H5987" s="11"/>
    </row>
    <row r="5988" spans="1:8" x14ac:dyDescent="0.35">
      <c r="A5988" t="str">
        <f t="shared" si="99"/>
        <v>RTGFA3</v>
      </c>
      <c r="B5988" t="s">
        <v>226</v>
      </c>
      <c r="C5988" t="s">
        <v>13486</v>
      </c>
      <c r="D5988" t="s">
        <v>4026</v>
      </c>
      <c r="E5988" t="s">
        <v>4027</v>
      </c>
      <c r="F5988" t="s">
        <v>13491</v>
      </c>
      <c r="G5988" s="11"/>
      <c r="H5988" s="11"/>
    </row>
    <row r="5989" spans="1:8" x14ac:dyDescent="0.35">
      <c r="A5989" t="str">
        <f t="shared" si="99"/>
        <v>RTGFA4</v>
      </c>
      <c r="B5989" t="s">
        <v>226</v>
      </c>
      <c r="C5989" t="s">
        <v>13486</v>
      </c>
      <c r="D5989" t="s">
        <v>4026</v>
      </c>
      <c r="E5989" t="s">
        <v>4027</v>
      </c>
      <c r="F5989" t="s">
        <v>13492</v>
      </c>
      <c r="G5989" s="11"/>
      <c r="H5989" s="11"/>
    </row>
    <row r="5990" spans="1:8" x14ac:dyDescent="0.35">
      <c r="A5990" t="str">
        <f t="shared" si="99"/>
        <v>RTGFA5</v>
      </c>
      <c r="B5990" t="s">
        <v>226</v>
      </c>
      <c r="C5990" t="s">
        <v>13486</v>
      </c>
      <c r="D5990" t="s">
        <v>4026</v>
      </c>
      <c r="E5990" t="s">
        <v>4027</v>
      </c>
      <c r="F5990" t="s">
        <v>8733</v>
      </c>
      <c r="G5990" s="11"/>
      <c r="H5990" s="11"/>
    </row>
    <row r="5991" spans="1:8" x14ac:dyDescent="0.35">
      <c r="A5991" t="str">
        <f t="shared" si="99"/>
        <v>RTGFA6</v>
      </c>
      <c r="B5991" t="s">
        <v>226</v>
      </c>
      <c r="C5991" t="s">
        <v>13486</v>
      </c>
      <c r="D5991" t="s">
        <v>4026</v>
      </c>
      <c r="E5991" t="s">
        <v>4027</v>
      </c>
      <c r="F5991" t="s">
        <v>8734</v>
      </c>
      <c r="G5991" s="11"/>
      <c r="H5991" s="11"/>
    </row>
    <row r="5992" spans="1:8" x14ac:dyDescent="0.35">
      <c r="A5992" t="str">
        <f t="shared" si="99"/>
        <v>RTGFG102</v>
      </c>
      <c r="B5992" t="s">
        <v>226</v>
      </c>
      <c r="C5992" t="s">
        <v>13486</v>
      </c>
      <c r="D5992" t="s">
        <v>4028</v>
      </c>
      <c r="E5992" t="s">
        <v>4029</v>
      </c>
      <c r="F5992" t="s">
        <v>13493</v>
      </c>
      <c r="G5992" s="11"/>
      <c r="H5992" s="11"/>
    </row>
    <row r="5993" spans="1:8" x14ac:dyDescent="0.35">
      <c r="A5993" t="str">
        <f t="shared" si="99"/>
        <v>RTGFG203</v>
      </c>
      <c r="B5993" t="s">
        <v>226</v>
      </c>
      <c r="C5993" t="s">
        <v>13486</v>
      </c>
      <c r="D5993" t="s">
        <v>4028</v>
      </c>
      <c r="E5993" t="s">
        <v>4029</v>
      </c>
      <c r="F5993" t="s">
        <v>13494</v>
      </c>
      <c r="G5993" s="11"/>
      <c r="H5993" s="11"/>
    </row>
    <row r="5994" spans="1:8" x14ac:dyDescent="0.35">
      <c r="A5994" t="str">
        <f t="shared" si="99"/>
        <v>RTGFG204</v>
      </c>
      <c r="B5994" t="s">
        <v>226</v>
      </c>
      <c r="C5994" t="s">
        <v>13486</v>
      </c>
      <c r="D5994" t="s">
        <v>4028</v>
      </c>
      <c r="E5994" t="s">
        <v>4029</v>
      </c>
      <c r="F5994" t="s">
        <v>13495</v>
      </c>
      <c r="G5994" s="11"/>
      <c r="H5994" s="11"/>
    </row>
    <row r="5995" spans="1:8" x14ac:dyDescent="0.35">
      <c r="A5995" t="str">
        <f t="shared" ref="A5995:A6058" si="101">CONCATENATE(D5995,F5995)</f>
        <v>RTGFG205</v>
      </c>
      <c r="B5995" t="s">
        <v>226</v>
      </c>
      <c r="C5995" t="s">
        <v>13486</v>
      </c>
      <c r="D5995" t="s">
        <v>4028</v>
      </c>
      <c r="E5995" t="s">
        <v>4029</v>
      </c>
      <c r="F5995" t="s">
        <v>13496</v>
      </c>
      <c r="G5995" s="11"/>
      <c r="H5995" s="11"/>
    </row>
    <row r="5996" spans="1:8" x14ac:dyDescent="0.35">
      <c r="A5996" t="str">
        <f t="shared" si="101"/>
        <v>RTGFG206</v>
      </c>
      <c r="B5996" t="s">
        <v>226</v>
      </c>
      <c r="C5996" t="s">
        <v>13486</v>
      </c>
      <c r="D5996" t="s">
        <v>4028</v>
      </c>
      <c r="E5996" t="s">
        <v>4029</v>
      </c>
      <c r="F5996" t="s">
        <v>13497</v>
      </c>
      <c r="G5996" s="11"/>
      <c r="H5996" s="11"/>
    </row>
    <row r="5997" spans="1:8" x14ac:dyDescent="0.35">
      <c r="A5997" t="str">
        <f t="shared" si="101"/>
        <v>RTGFG207</v>
      </c>
      <c r="B5997" t="s">
        <v>226</v>
      </c>
      <c r="C5997" t="s">
        <v>13486</v>
      </c>
      <c r="D5997" t="s">
        <v>4028</v>
      </c>
      <c r="E5997" t="s">
        <v>4029</v>
      </c>
      <c r="F5997" t="s">
        <v>13498</v>
      </c>
      <c r="G5997" s="11"/>
      <c r="H5997" s="11"/>
    </row>
    <row r="5998" spans="1:8" x14ac:dyDescent="0.35">
      <c r="A5998" t="str">
        <f t="shared" si="101"/>
        <v>RTGFG208</v>
      </c>
      <c r="B5998" t="s">
        <v>226</v>
      </c>
      <c r="C5998" t="s">
        <v>13486</v>
      </c>
      <c r="D5998" t="s">
        <v>4028</v>
      </c>
      <c r="E5998" t="s">
        <v>4029</v>
      </c>
      <c r="F5998" t="s">
        <v>13499</v>
      </c>
      <c r="G5998" s="11"/>
      <c r="H5998" s="11"/>
    </row>
    <row r="5999" spans="1:8" x14ac:dyDescent="0.35">
      <c r="A5999" t="str">
        <f t="shared" si="101"/>
        <v>RTGFG209A</v>
      </c>
      <c r="B5999" t="s">
        <v>226</v>
      </c>
      <c r="C5999" t="s">
        <v>13486</v>
      </c>
      <c r="D5999" t="s">
        <v>4028</v>
      </c>
      <c r="E5999" t="s">
        <v>4029</v>
      </c>
      <c r="F5999" t="s">
        <v>13526</v>
      </c>
      <c r="G5999" s="11"/>
      <c r="H5999" s="11"/>
    </row>
    <row r="6000" spans="1:8" x14ac:dyDescent="0.35">
      <c r="A6000" t="str">
        <f t="shared" si="101"/>
        <v>RTGFG216</v>
      </c>
      <c r="B6000" t="s">
        <v>226</v>
      </c>
      <c r="C6000" t="s">
        <v>13486</v>
      </c>
      <c r="D6000" t="s">
        <v>4028</v>
      </c>
      <c r="E6000" t="s">
        <v>4029</v>
      </c>
      <c r="F6000" t="s">
        <v>13500</v>
      </c>
      <c r="G6000" s="11"/>
      <c r="H6000" s="11"/>
    </row>
    <row r="6001" spans="1:8" x14ac:dyDescent="0.35">
      <c r="A6001" t="str">
        <f t="shared" si="101"/>
        <v>RTGFG301</v>
      </c>
      <c r="B6001" t="s">
        <v>226</v>
      </c>
      <c r="C6001" t="s">
        <v>13486</v>
      </c>
      <c r="D6001" t="s">
        <v>4028</v>
      </c>
      <c r="E6001" t="s">
        <v>4029</v>
      </c>
      <c r="F6001" t="s">
        <v>13501</v>
      </c>
      <c r="G6001" s="11"/>
      <c r="H6001" s="11"/>
    </row>
    <row r="6002" spans="1:8" x14ac:dyDescent="0.35">
      <c r="A6002" t="str">
        <f t="shared" si="101"/>
        <v>RTGFG302</v>
      </c>
      <c r="B6002" t="s">
        <v>226</v>
      </c>
      <c r="C6002" t="s">
        <v>13486</v>
      </c>
      <c r="D6002" t="s">
        <v>4028</v>
      </c>
      <c r="E6002" t="s">
        <v>4029</v>
      </c>
      <c r="F6002" t="s">
        <v>13502</v>
      </c>
      <c r="G6002" s="11"/>
      <c r="H6002" s="11"/>
    </row>
    <row r="6003" spans="1:8" x14ac:dyDescent="0.35">
      <c r="A6003" t="str">
        <f t="shared" si="101"/>
        <v>RTGFG303</v>
      </c>
      <c r="B6003" t="s">
        <v>226</v>
      </c>
      <c r="C6003" t="s">
        <v>13486</v>
      </c>
      <c r="D6003" t="s">
        <v>4028</v>
      </c>
      <c r="E6003" t="s">
        <v>4029</v>
      </c>
      <c r="F6003" t="s">
        <v>13503</v>
      </c>
      <c r="G6003" s="11"/>
      <c r="H6003" s="11"/>
    </row>
    <row r="6004" spans="1:8" x14ac:dyDescent="0.35">
      <c r="A6004" t="str">
        <f t="shared" si="101"/>
        <v>RTGFG304</v>
      </c>
      <c r="B6004" t="s">
        <v>226</v>
      </c>
      <c r="C6004" t="s">
        <v>13486</v>
      </c>
      <c r="D6004" t="s">
        <v>4028</v>
      </c>
      <c r="E6004" t="s">
        <v>4029</v>
      </c>
      <c r="F6004" t="s">
        <v>13504</v>
      </c>
      <c r="G6004" s="11"/>
      <c r="H6004" s="11"/>
    </row>
    <row r="6005" spans="1:8" x14ac:dyDescent="0.35">
      <c r="A6005" t="str">
        <f t="shared" si="101"/>
        <v>RTGFG305</v>
      </c>
      <c r="B6005" t="s">
        <v>226</v>
      </c>
      <c r="C6005" t="s">
        <v>13486</v>
      </c>
      <c r="D6005" t="s">
        <v>4028</v>
      </c>
      <c r="E6005" t="s">
        <v>4029</v>
      </c>
      <c r="F6005" t="s">
        <v>13505</v>
      </c>
      <c r="G6005" s="11"/>
      <c r="H6005" s="11"/>
    </row>
    <row r="6006" spans="1:8" x14ac:dyDescent="0.35">
      <c r="A6006" t="str">
        <f t="shared" si="101"/>
        <v>RTGFG306</v>
      </c>
      <c r="B6006" t="s">
        <v>226</v>
      </c>
      <c r="C6006" t="s">
        <v>13486</v>
      </c>
      <c r="D6006" t="s">
        <v>4028</v>
      </c>
      <c r="E6006" t="s">
        <v>4029</v>
      </c>
      <c r="F6006" t="s">
        <v>13506</v>
      </c>
      <c r="G6006" s="11"/>
      <c r="H6006" s="11"/>
    </row>
    <row r="6007" spans="1:8" x14ac:dyDescent="0.35">
      <c r="A6007" t="str">
        <f t="shared" si="101"/>
        <v>RTGFG307</v>
      </c>
      <c r="B6007" t="s">
        <v>226</v>
      </c>
      <c r="C6007" t="s">
        <v>13486</v>
      </c>
      <c r="D6007" t="s">
        <v>4028</v>
      </c>
      <c r="E6007" t="s">
        <v>4029</v>
      </c>
      <c r="F6007" t="s">
        <v>13507</v>
      </c>
      <c r="G6007" s="11"/>
      <c r="H6007" s="11"/>
    </row>
    <row r="6008" spans="1:8" x14ac:dyDescent="0.35">
      <c r="A6008" t="str">
        <f t="shared" si="101"/>
        <v>RTGFG308</v>
      </c>
      <c r="B6008" t="s">
        <v>226</v>
      </c>
      <c r="C6008" t="s">
        <v>13486</v>
      </c>
      <c r="D6008" t="s">
        <v>4028</v>
      </c>
      <c r="E6008" t="s">
        <v>4029</v>
      </c>
      <c r="F6008" t="s">
        <v>13508</v>
      </c>
      <c r="G6008" s="11"/>
      <c r="H6008" s="11"/>
    </row>
    <row r="6009" spans="1:8" x14ac:dyDescent="0.35">
      <c r="A6009" t="str">
        <f t="shared" si="101"/>
        <v>RTGFG309</v>
      </c>
      <c r="B6009" t="s">
        <v>226</v>
      </c>
      <c r="C6009" t="s">
        <v>13486</v>
      </c>
      <c r="D6009" t="s">
        <v>4028</v>
      </c>
      <c r="E6009" t="s">
        <v>4029</v>
      </c>
      <c r="F6009" t="s">
        <v>13509</v>
      </c>
      <c r="G6009" s="11"/>
      <c r="H6009" s="11"/>
    </row>
    <row r="6010" spans="1:8" x14ac:dyDescent="0.35">
      <c r="A6010" t="str">
        <f t="shared" si="101"/>
        <v>RTGFG310</v>
      </c>
      <c r="B6010" t="s">
        <v>226</v>
      </c>
      <c r="C6010" t="s">
        <v>13486</v>
      </c>
      <c r="D6010" t="s">
        <v>4028</v>
      </c>
      <c r="E6010" t="s">
        <v>4029</v>
      </c>
      <c r="F6010" t="s">
        <v>13510</v>
      </c>
      <c r="G6010" s="11"/>
      <c r="H6010" s="11"/>
    </row>
    <row r="6011" spans="1:8" x14ac:dyDescent="0.35">
      <c r="A6011" t="str">
        <f t="shared" si="101"/>
        <v>RTGFG311</v>
      </c>
      <c r="B6011" t="s">
        <v>226</v>
      </c>
      <c r="C6011" t="s">
        <v>13486</v>
      </c>
      <c r="D6011" t="s">
        <v>4028</v>
      </c>
      <c r="E6011" t="s">
        <v>4029</v>
      </c>
      <c r="F6011" t="s">
        <v>13511</v>
      </c>
      <c r="G6011" s="11"/>
      <c r="H6011" s="11"/>
    </row>
    <row r="6012" spans="1:8" x14ac:dyDescent="0.35">
      <c r="A6012" t="str">
        <f t="shared" si="101"/>
        <v>RTGFG312</v>
      </c>
      <c r="B6012" t="s">
        <v>226</v>
      </c>
      <c r="C6012" t="s">
        <v>13486</v>
      </c>
      <c r="D6012" t="s">
        <v>4028</v>
      </c>
      <c r="E6012" t="s">
        <v>4029</v>
      </c>
      <c r="F6012" t="s">
        <v>13512</v>
      </c>
      <c r="G6012" s="11"/>
      <c r="H6012" s="11"/>
    </row>
    <row r="6013" spans="1:8" x14ac:dyDescent="0.35">
      <c r="A6013" t="str">
        <f t="shared" si="101"/>
        <v>RTGFG313</v>
      </c>
      <c r="B6013" t="s">
        <v>226</v>
      </c>
      <c r="C6013" t="s">
        <v>13486</v>
      </c>
      <c r="D6013" t="s">
        <v>4028</v>
      </c>
      <c r="E6013" t="s">
        <v>4029</v>
      </c>
      <c r="F6013" t="s">
        <v>13513</v>
      </c>
      <c r="G6013" s="11"/>
      <c r="H6013" s="11"/>
    </row>
    <row r="6014" spans="1:8" x14ac:dyDescent="0.35">
      <c r="A6014" t="str">
        <f t="shared" si="101"/>
        <v>RTGFG314</v>
      </c>
      <c r="B6014" t="s">
        <v>226</v>
      </c>
      <c r="C6014" t="s">
        <v>13486</v>
      </c>
      <c r="D6014" t="s">
        <v>4028</v>
      </c>
      <c r="E6014" t="s">
        <v>4029</v>
      </c>
      <c r="F6014" t="s">
        <v>13514</v>
      </c>
      <c r="G6014" s="11"/>
      <c r="H6014" s="11"/>
    </row>
    <row r="6015" spans="1:8" x14ac:dyDescent="0.35">
      <c r="A6015" t="str">
        <f t="shared" si="101"/>
        <v>RTGFG315</v>
      </c>
      <c r="B6015" t="s">
        <v>226</v>
      </c>
      <c r="C6015" t="s">
        <v>13486</v>
      </c>
      <c r="D6015" t="s">
        <v>4028</v>
      </c>
      <c r="E6015" t="s">
        <v>4029</v>
      </c>
      <c r="F6015" t="s">
        <v>13515</v>
      </c>
      <c r="G6015" s="11"/>
      <c r="H6015" s="11"/>
    </row>
    <row r="6016" spans="1:8" x14ac:dyDescent="0.35">
      <c r="A6016" t="str">
        <f t="shared" si="101"/>
        <v>RTGFG401</v>
      </c>
      <c r="B6016" t="s">
        <v>226</v>
      </c>
      <c r="C6016" t="s">
        <v>13486</v>
      </c>
      <c r="D6016" t="s">
        <v>4028</v>
      </c>
      <c r="E6016" t="s">
        <v>4029</v>
      </c>
      <c r="F6016" t="s">
        <v>13516</v>
      </c>
      <c r="G6016" s="11"/>
      <c r="H6016" s="11"/>
    </row>
    <row r="6017" spans="1:8" x14ac:dyDescent="0.35">
      <c r="A6017" t="str">
        <f t="shared" si="101"/>
        <v>RTGFG402</v>
      </c>
      <c r="B6017" t="s">
        <v>226</v>
      </c>
      <c r="C6017" t="s">
        <v>13486</v>
      </c>
      <c r="D6017" t="s">
        <v>4028</v>
      </c>
      <c r="E6017" t="s">
        <v>4029</v>
      </c>
      <c r="F6017" t="s">
        <v>13517</v>
      </c>
      <c r="G6017" s="11"/>
      <c r="H6017" s="11"/>
    </row>
    <row r="6018" spans="1:8" x14ac:dyDescent="0.35">
      <c r="A6018" t="str">
        <f t="shared" si="101"/>
        <v>RTGFG403</v>
      </c>
      <c r="B6018" t="s">
        <v>226</v>
      </c>
      <c r="C6018" t="s">
        <v>13486</v>
      </c>
      <c r="D6018" t="s">
        <v>4028</v>
      </c>
      <c r="E6018" t="s">
        <v>4029</v>
      </c>
      <c r="F6018" t="s">
        <v>13518</v>
      </c>
      <c r="G6018" s="11"/>
      <c r="H6018" s="11"/>
    </row>
    <row r="6019" spans="1:8" x14ac:dyDescent="0.35">
      <c r="A6019" t="str">
        <f t="shared" si="101"/>
        <v>RTGFG404</v>
      </c>
      <c r="B6019" t="s">
        <v>226</v>
      </c>
      <c r="C6019" t="s">
        <v>13486</v>
      </c>
      <c r="D6019" t="s">
        <v>4028</v>
      </c>
      <c r="E6019" t="s">
        <v>4029</v>
      </c>
      <c r="F6019" t="s">
        <v>13519</v>
      </c>
      <c r="G6019" s="11"/>
      <c r="H6019" s="11"/>
    </row>
    <row r="6020" spans="1:8" x14ac:dyDescent="0.35">
      <c r="A6020" t="str">
        <f t="shared" si="101"/>
        <v>RTGFG405</v>
      </c>
      <c r="B6020" t="s">
        <v>226</v>
      </c>
      <c r="C6020" t="s">
        <v>13486</v>
      </c>
      <c r="D6020" t="s">
        <v>4028</v>
      </c>
      <c r="E6020" t="s">
        <v>4029</v>
      </c>
      <c r="F6020" t="s">
        <v>13520</v>
      </c>
      <c r="G6020" s="11"/>
      <c r="H6020" s="11"/>
    </row>
    <row r="6021" spans="1:8" x14ac:dyDescent="0.35">
      <c r="A6021" t="str">
        <f t="shared" si="101"/>
        <v>RTGFG406</v>
      </c>
      <c r="B6021" t="s">
        <v>226</v>
      </c>
      <c r="C6021" t="s">
        <v>13486</v>
      </c>
      <c r="D6021" t="s">
        <v>4028</v>
      </c>
      <c r="E6021" t="s">
        <v>4029</v>
      </c>
      <c r="F6021" t="s">
        <v>13521</v>
      </c>
      <c r="G6021" s="11"/>
      <c r="H6021" s="11"/>
    </row>
    <row r="6022" spans="1:8" x14ac:dyDescent="0.35">
      <c r="A6022" t="str">
        <f t="shared" si="101"/>
        <v>RTGFG407</v>
      </c>
      <c r="B6022" t="s">
        <v>226</v>
      </c>
      <c r="C6022" t="s">
        <v>13486</v>
      </c>
      <c r="D6022" t="s">
        <v>4028</v>
      </c>
      <c r="E6022" t="s">
        <v>4029</v>
      </c>
      <c r="F6022" t="s">
        <v>13522</v>
      </c>
      <c r="G6022" s="11"/>
      <c r="H6022" s="11"/>
    </row>
    <row r="6023" spans="1:8" x14ac:dyDescent="0.35">
      <c r="A6023" t="str">
        <f t="shared" si="101"/>
        <v>RTGFG408</v>
      </c>
      <c r="B6023" t="s">
        <v>226</v>
      </c>
      <c r="C6023" t="s">
        <v>13486</v>
      </c>
      <c r="D6023" t="s">
        <v>4028</v>
      </c>
      <c r="E6023" t="s">
        <v>4029</v>
      </c>
      <c r="F6023" t="s">
        <v>13523</v>
      </c>
      <c r="G6023" s="11"/>
      <c r="H6023" s="11"/>
    </row>
    <row r="6024" spans="1:8" x14ac:dyDescent="0.35">
      <c r="A6024" t="str">
        <f t="shared" si="101"/>
        <v>RTGFG409</v>
      </c>
      <c r="B6024" t="s">
        <v>226</v>
      </c>
      <c r="C6024" t="s">
        <v>13486</v>
      </c>
      <c r="D6024" t="s">
        <v>4028</v>
      </c>
      <c r="E6024" t="s">
        <v>4029</v>
      </c>
      <c r="F6024" t="s">
        <v>13524</v>
      </c>
      <c r="G6024" s="11"/>
      <c r="H6024" s="11"/>
    </row>
    <row r="6025" spans="1:8" x14ac:dyDescent="0.35">
      <c r="A6025" t="str">
        <f t="shared" si="101"/>
        <v>RTGFG410</v>
      </c>
      <c r="B6025" t="s">
        <v>226</v>
      </c>
      <c r="C6025" t="s">
        <v>13486</v>
      </c>
      <c r="D6025" t="s">
        <v>4028</v>
      </c>
      <c r="E6025" t="s">
        <v>4029</v>
      </c>
      <c r="F6025" t="s">
        <v>13525</v>
      </c>
      <c r="G6025" s="11"/>
      <c r="H6025" s="11"/>
    </row>
    <row r="6026" spans="1:8" x14ac:dyDescent="0.35">
      <c r="A6026" t="str">
        <f t="shared" si="101"/>
        <v>RTGFGCCU</v>
      </c>
      <c r="B6026" t="s">
        <v>226</v>
      </c>
      <c r="C6026" t="s">
        <v>13486</v>
      </c>
      <c r="D6026" t="s">
        <v>4028</v>
      </c>
      <c r="E6026" t="s">
        <v>4029</v>
      </c>
      <c r="F6026" t="s">
        <v>8478</v>
      </c>
      <c r="G6026" s="11"/>
      <c r="H6026" s="11"/>
    </row>
    <row r="6027" spans="1:8" x14ac:dyDescent="0.35">
      <c r="A6027" t="str">
        <f t="shared" si="101"/>
        <v>RTGFGDOL</v>
      </c>
      <c r="B6027" t="s">
        <v>226</v>
      </c>
      <c r="C6027" t="s">
        <v>13486</v>
      </c>
      <c r="D6027" t="s">
        <v>4028</v>
      </c>
      <c r="E6027" t="s">
        <v>4029</v>
      </c>
      <c r="F6027" t="s">
        <v>13527</v>
      </c>
      <c r="G6027" s="11"/>
      <c r="H6027" s="11"/>
    </row>
    <row r="6028" spans="1:8" x14ac:dyDescent="0.35">
      <c r="A6028" t="str">
        <f t="shared" si="101"/>
        <v>RTGFGEPU</v>
      </c>
      <c r="B6028" t="s">
        <v>226</v>
      </c>
      <c r="C6028" t="s">
        <v>13486</v>
      </c>
      <c r="D6028" t="s">
        <v>4028</v>
      </c>
      <c r="E6028" t="s">
        <v>4029</v>
      </c>
      <c r="F6028" t="s">
        <v>13528</v>
      </c>
      <c r="G6028" s="11"/>
      <c r="H6028" s="11"/>
    </row>
    <row r="6029" spans="1:8" x14ac:dyDescent="0.35">
      <c r="A6029" t="str">
        <f t="shared" si="101"/>
        <v>RTGFGICU</v>
      </c>
      <c r="B6029" t="s">
        <v>226</v>
      </c>
      <c r="C6029" t="s">
        <v>13486</v>
      </c>
      <c r="D6029" t="s">
        <v>4028</v>
      </c>
      <c r="E6029" t="s">
        <v>4029</v>
      </c>
      <c r="F6029" t="s">
        <v>8837</v>
      </c>
      <c r="G6029" s="11"/>
      <c r="H6029" s="11"/>
    </row>
    <row r="6030" spans="1:8" x14ac:dyDescent="0.35">
      <c r="A6030" t="str">
        <f t="shared" si="101"/>
        <v>RTGFGLAB</v>
      </c>
      <c r="B6030" t="s">
        <v>226</v>
      </c>
      <c r="C6030" t="s">
        <v>13486</v>
      </c>
      <c r="D6030" t="s">
        <v>4028</v>
      </c>
      <c r="E6030" t="s">
        <v>4029</v>
      </c>
      <c r="F6030" t="s">
        <v>13529</v>
      </c>
      <c r="G6030" s="11"/>
      <c r="H6030" s="11"/>
    </row>
    <row r="6031" spans="1:8" x14ac:dyDescent="0.35">
      <c r="A6031" t="str">
        <f t="shared" si="101"/>
        <v>RTGFGMAU</v>
      </c>
      <c r="B6031" t="s">
        <v>226</v>
      </c>
      <c r="C6031" t="s">
        <v>13486</v>
      </c>
      <c r="D6031" t="s">
        <v>4028</v>
      </c>
      <c r="E6031" t="s">
        <v>4029</v>
      </c>
      <c r="F6031" t="s">
        <v>9155</v>
      </c>
      <c r="G6031" s="11"/>
      <c r="H6031" s="11"/>
    </row>
    <row r="6032" spans="1:8" x14ac:dyDescent="0.35">
      <c r="A6032" t="str">
        <f t="shared" si="101"/>
        <v>RTGFGNICU</v>
      </c>
      <c r="B6032" t="s">
        <v>226</v>
      </c>
      <c r="C6032" t="s">
        <v>13486</v>
      </c>
      <c r="D6032" t="s">
        <v>4028</v>
      </c>
      <c r="E6032" t="s">
        <v>4029</v>
      </c>
      <c r="F6032" t="s">
        <v>8411</v>
      </c>
      <c r="G6032" s="11"/>
      <c r="H6032" s="11"/>
    </row>
    <row r="6033" spans="1:8" x14ac:dyDescent="0.35">
      <c r="A6033" t="str">
        <f t="shared" si="101"/>
        <v>RTGFGNMU</v>
      </c>
      <c r="B6033" t="s">
        <v>226</v>
      </c>
      <c r="C6033" t="s">
        <v>13486</v>
      </c>
      <c r="D6033" t="s">
        <v>4028</v>
      </c>
      <c r="E6033" t="s">
        <v>4029</v>
      </c>
      <c r="F6033" t="s">
        <v>13530</v>
      </c>
      <c r="G6033" s="11"/>
      <c r="H6033" s="11"/>
    </row>
    <row r="6034" spans="1:8" x14ac:dyDescent="0.35">
      <c r="A6034" t="str">
        <f t="shared" si="101"/>
        <v>RTGFGPUFF</v>
      </c>
      <c r="B6034" t="s">
        <v>226</v>
      </c>
      <c r="C6034" t="s">
        <v>13486</v>
      </c>
      <c r="D6034" t="s">
        <v>4028</v>
      </c>
      <c r="E6034" t="s">
        <v>4029</v>
      </c>
      <c r="F6034" t="s">
        <v>13531</v>
      </c>
      <c r="G6034" s="11"/>
      <c r="H6034" s="11"/>
    </row>
    <row r="6035" spans="1:8" x14ac:dyDescent="0.35">
      <c r="A6035" t="str">
        <f t="shared" si="101"/>
        <v>RTGFGSAU</v>
      </c>
      <c r="B6035" t="s">
        <v>226</v>
      </c>
      <c r="C6035" t="s">
        <v>13486</v>
      </c>
      <c r="D6035" t="s">
        <v>4028</v>
      </c>
      <c r="E6035" t="s">
        <v>4029</v>
      </c>
      <c r="F6035" t="s">
        <v>8412</v>
      </c>
      <c r="G6035" s="11"/>
      <c r="H6035" s="11"/>
    </row>
    <row r="6036" spans="1:8" x14ac:dyDescent="0.35">
      <c r="A6036" t="str">
        <f t="shared" si="101"/>
        <v>RTGFGSUNF</v>
      </c>
      <c r="B6036" t="s">
        <v>226</v>
      </c>
      <c r="C6036" t="s">
        <v>13486</v>
      </c>
      <c r="D6036" t="s">
        <v>4028</v>
      </c>
      <c r="E6036" t="s">
        <v>4029</v>
      </c>
      <c r="F6036" t="s">
        <v>13532</v>
      </c>
      <c r="G6036" s="11"/>
      <c r="H6036" s="11"/>
    </row>
    <row r="6037" spans="1:8" x14ac:dyDescent="0.35">
      <c r="A6037" t="str">
        <f t="shared" si="101"/>
        <v>RTG54Anna</v>
      </c>
      <c r="B6037" t="s">
        <v>226</v>
      </c>
      <c r="C6037" t="s">
        <v>13486</v>
      </c>
      <c r="D6037" t="s">
        <v>4030</v>
      </c>
      <c r="E6037" t="s">
        <v>4031</v>
      </c>
      <c r="F6037" t="s">
        <v>13533</v>
      </c>
      <c r="G6037" s="11"/>
      <c r="H6037" s="11"/>
    </row>
    <row r="6038" spans="1:8" x14ac:dyDescent="0.35">
      <c r="A6038" t="str">
        <f t="shared" si="101"/>
        <v>RTG54Darwin</v>
      </c>
      <c r="B6038" t="s">
        <v>226</v>
      </c>
      <c r="C6038" t="s">
        <v>13486</v>
      </c>
      <c r="D6038" t="s">
        <v>4030</v>
      </c>
      <c r="E6038" t="s">
        <v>4031</v>
      </c>
      <c r="F6038" t="s">
        <v>10981</v>
      </c>
      <c r="G6038" s="11"/>
      <c r="H6038" s="11"/>
    </row>
    <row r="6039" spans="1:8" x14ac:dyDescent="0.35">
      <c r="A6039" t="str">
        <f t="shared" si="101"/>
        <v>RTG54Maternity</v>
      </c>
      <c r="B6039" t="s">
        <v>226</v>
      </c>
      <c r="C6039" t="s">
        <v>13486</v>
      </c>
      <c r="D6039" t="s">
        <v>4030</v>
      </c>
      <c r="E6039" t="s">
        <v>4031</v>
      </c>
      <c r="F6039" t="s">
        <v>9142</v>
      </c>
      <c r="G6039" s="11"/>
      <c r="H6039" s="11"/>
    </row>
    <row r="6040" spans="1:8" x14ac:dyDescent="0.35">
      <c r="A6040" t="str">
        <f t="shared" si="101"/>
        <v>RTG50Philip</v>
      </c>
      <c r="B6040" t="s">
        <v>226</v>
      </c>
      <c r="C6040" t="s">
        <v>13486</v>
      </c>
      <c r="D6040" t="s">
        <v>4032</v>
      </c>
      <c r="E6040" t="s">
        <v>4033</v>
      </c>
      <c r="F6040" t="s">
        <v>13534</v>
      </c>
      <c r="G6040" s="11"/>
      <c r="H6040" s="11"/>
    </row>
    <row r="6041" spans="1:8" x14ac:dyDescent="0.35">
      <c r="A6041" t="str">
        <f t="shared" si="101"/>
        <v>RWEAEGH-Coronary Care Unit</v>
      </c>
      <c r="B6041" t="s">
        <v>227</v>
      </c>
      <c r="C6041" t="s">
        <v>13535</v>
      </c>
      <c r="D6041" t="s">
        <v>5174</v>
      </c>
      <c r="E6041" t="s">
        <v>5175</v>
      </c>
      <c r="F6041" t="s">
        <v>13536</v>
      </c>
      <c r="G6041" s="11"/>
      <c r="H6041" s="11"/>
    </row>
    <row r="6042" spans="1:8" x14ac:dyDescent="0.35">
      <c r="A6042" t="str">
        <f t="shared" si="101"/>
        <v>RWEAEGH-ITU - Glenfield (General and Cardiac Intensive Care)</v>
      </c>
      <c r="B6042" t="s">
        <v>227</v>
      </c>
      <c r="C6042" t="s">
        <v>13535</v>
      </c>
      <c r="D6042" t="s">
        <v>5174</v>
      </c>
      <c r="E6042" t="s">
        <v>5175</v>
      </c>
      <c r="F6042" t="s">
        <v>13537</v>
      </c>
      <c r="G6042" s="11"/>
      <c r="H6042" s="11"/>
    </row>
    <row r="6043" spans="1:8" x14ac:dyDescent="0.35">
      <c r="A6043" t="str">
        <f t="shared" si="101"/>
        <v>RWEAEGH-Paed ITU - Children’s Cardiac Intensive Care</v>
      </c>
      <c r="B6043" t="s">
        <v>227</v>
      </c>
      <c r="C6043" t="s">
        <v>13535</v>
      </c>
      <c r="D6043" t="s">
        <v>5174</v>
      </c>
      <c r="E6043" t="s">
        <v>5175</v>
      </c>
      <c r="F6043" t="s">
        <v>13538</v>
      </c>
      <c r="G6043" s="11"/>
      <c r="H6043" s="11"/>
    </row>
    <row r="6044" spans="1:8" x14ac:dyDescent="0.35">
      <c r="A6044" t="str">
        <f t="shared" si="101"/>
        <v>RWEAEGH-Wd 15 Respiratory</v>
      </c>
      <c r="B6044" t="s">
        <v>227</v>
      </c>
      <c r="C6044" t="s">
        <v>13535</v>
      </c>
      <c r="D6044" t="s">
        <v>5174</v>
      </c>
      <c r="E6044" t="s">
        <v>5175</v>
      </c>
      <c r="F6044" t="s">
        <v>13539</v>
      </c>
      <c r="G6044" s="11"/>
      <c r="H6044" s="11"/>
    </row>
    <row r="6045" spans="1:8" x14ac:dyDescent="0.35">
      <c r="A6045" t="str">
        <f t="shared" si="101"/>
        <v>RWEAEGH-Wd 16 Respiratory</v>
      </c>
      <c r="B6045" t="s">
        <v>227</v>
      </c>
      <c r="C6045" t="s">
        <v>13535</v>
      </c>
      <c r="D6045" t="s">
        <v>5174</v>
      </c>
      <c r="E6045" t="s">
        <v>5175</v>
      </c>
      <c r="F6045" t="s">
        <v>13540</v>
      </c>
      <c r="G6045" s="11"/>
      <c r="H6045" s="11"/>
    </row>
    <row r="6046" spans="1:8" x14ac:dyDescent="0.35">
      <c r="A6046" t="str">
        <f t="shared" si="101"/>
        <v>RWEAEGH-Wd 17 Respiratory</v>
      </c>
      <c r="B6046" t="s">
        <v>227</v>
      </c>
      <c r="C6046" t="s">
        <v>13535</v>
      </c>
      <c r="D6046" t="s">
        <v>5174</v>
      </c>
      <c r="E6046" t="s">
        <v>5175</v>
      </c>
      <c r="F6046" t="s">
        <v>13541</v>
      </c>
      <c r="G6046" s="11"/>
      <c r="H6046" s="11"/>
    </row>
    <row r="6047" spans="1:8" x14ac:dyDescent="0.35">
      <c r="A6047" t="str">
        <f t="shared" si="101"/>
        <v>RWEAEGH-Wd 23</v>
      </c>
      <c r="B6047" t="s">
        <v>227</v>
      </c>
      <c r="C6047" t="s">
        <v>13535</v>
      </c>
      <c r="D6047" t="s">
        <v>5174</v>
      </c>
      <c r="E6047" t="s">
        <v>5175</v>
      </c>
      <c r="F6047" t="s">
        <v>13542</v>
      </c>
      <c r="G6047" s="11"/>
      <c r="H6047" s="11"/>
    </row>
    <row r="6048" spans="1:8" x14ac:dyDescent="0.35">
      <c r="A6048" t="str">
        <f t="shared" si="101"/>
        <v>RWEAEGH-Wd 26 Thoracic Surgery</v>
      </c>
      <c r="B6048" t="s">
        <v>227</v>
      </c>
      <c r="C6048" t="s">
        <v>13535</v>
      </c>
      <c r="D6048" t="s">
        <v>5174</v>
      </c>
      <c r="E6048" t="s">
        <v>5175</v>
      </c>
      <c r="F6048" t="s">
        <v>13543</v>
      </c>
      <c r="G6048" s="11"/>
      <c r="H6048" s="11"/>
    </row>
    <row r="6049" spans="1:8" x14ac:dyDescent="0.35">
      <c r="A6049" t="str">
        <f t="shared" si="101"/>
        <v>RWEAEGH-Wd 27 Cardiology</v>
      </c>
      <c r="B6049" t="s">
        <v>227</v>
      </c>
      <c r="C6049" t="s">
        <v>13535</v>
      </c>
      <c r="D6049" t="s">
        <v>5174</v>
      </c>
      <c r="E6049" t="s">
        <v>5175</v>
      </c>
      <c r="F6049" t="s">
        <v>13544</v>
      </c>
      <c r="G6049" s="11"/>
      <c r="H6049" s="11"/>
    </row>
    <row r="6050" spans="1:8" x14ac:dyDescent="0.35">
      <c r="A6050" t="str">
        <f t="shared" si="101"/>
        <v>RWEAEGH-Wd 28 Cardiology</v>
      </c>
      <c r="B6050" t="s">
        <v>227</v>
      </c>
      <c r="C6050" t="s">
        <v>13535</v>
      </c>
      <c r="D6050" t="s">
        <v>5174</v>
      </c>
      <c r="E6050" t="s">
        <v>5175</v>
      </c>
      <c r="F6050" t="s">
        <v>13545</v>
      </c>
      <c r="G6050" s="11"/>
      <c r="H6050" s="11"/>
    </row>
    <row r="6051" spans="1:8" x14ac:dyDescent="0.35">
      <c r="A6051" t="str">
        <f t="shared" si="101"/>
        <v>RWEAEGH-Wd 29 Respiratory</v>
      </c>
      <c r="B6051" t="s">
        <v>227</v>
      </c>
      <c r="C6051" t="s">
        <v>13535</v>
      </c>
      <c r="D6051" t="s">
        <v>5174</v>
      </c>
      <c r="E6051" t="s">
        <v>5175</v>
      </c>
      <c r="F6051" t="s">
        <v>13546</v>
      </c>
      <c r="G6051" s="11"/>
      <c r="H6051" s="11"/>
    </row>
    <row r="6052" spans="1:8" x14ac:dyDescent="0.35">
      <c r="A6052" t="str">
        <f t="shared" si="101"/>
        <v>RWEAEGH-Wd 30 Childrens Cardiology</v>
      </c>
      <c r="B6052" t="s">
        <v>227</v>
      </c>
      <c r="C6052" t="s">
        <v>13535</v>
      </c>
      <c r="D6052" t="s">
        <v>5174</v>
      </c>
      <c r="E6052" t="s">
        <v>5175</v>
      </c>
      <c r="F6052" t="s">
        <v>13547</v>
      </c>
      <c r="G6052" s="11"/>
      <c r="H6052" s="11"/>
    </row>
    <row r="6053" spans="1:8" x14ac:dyDescent="0.35">
      <c r="A6053" t="str">
        <f t="shared" si="101"/>
        <v>RWEAEGH-Wd 31 Cardiac Surgery</v>
      </c>
      <c r="B6053" t="s">
        <v>227</v>
      </c>
      <c r="C6053" t="s">
        <v>13535</v>
      </c>
      <c r="D6053" t="s">
        <v>5174</v>
      </c>
      <c r="E6053" t="s">
        <v>5175</v>
      </c>
      <c r="F6053" t="s">
        <v>13548</v>
      </c>
      <c r="G6053" s="11"/>
      <c r="H6053" s="11"/>
    </row>
    <row r="6054" spans="1:8" x14ac:dyDescent="0.35">
      <c r="A6054" t="str">
        <f t="shared" si="101"/>
        <v>RWEAEGH-Wd 32 Cardiology Procedures</v>
      </c>
      <c r="B6054" t="s">
        <v>227</v>
      </c>
      <c r="C6054" t="s">
        <v>13535</v>
      </c>
      <c r="D6054" t="s">
        <v>5174</v>
      </c>
      <c r="E6054" t="s">
        <v>5175</v>
      </c>
      <c r="F6054" t="s">
        <v>13549</v>
      </c>
      <c r="G6054" s="11"/>
      <c r="H6054" s="11"/>
    </row>
    <row r="6055" spans="1:8" x14ac:dyDescent="0.35">
      <c r="A6055" t="str">
        <f t="shared" si="101"/>
        <v>RWEAEGH-Wd 33 Cardiology</v>
      </c>
      <c r="B6055" t="s">
        <v>227</v>
      </c>
      <c r="C6055" t="s">
        <v>13535</v>
      </c>
      <c r="D6055" t="s">
        <v>5174</v>
      </c>
      <c r="E6055" t="s">
        <v>5175</v>
      </c>
      <c r="F6055" t="s">
        <v>13550</v>
      </c>
      <c r="G6055" s="11"/>
      <c r="H6055" s="11"/>
    </row>
    <row r="6056" spans="1:8" x14ac:dyDescent="0.35">
      <c r="A6056" t="str">
        <f t="shared" si="101"/>
        <v>RWEAEGH-Wd 33A Cardiology</v>
      </c>
      <c r="B6056" t="s">
        <v>227</v>
      </c>
      <c r="C6056" t="s">
        <v>13535</v>
      </c>
      <c r="D6056" t="s">
        <v>5174</v>
      </c>
      <c r="E6056" t="s">
        <v>5175</v>
      </c>
      <c r="F6056" t="s">
        <v>13551</v>
      </c>
      <c r="G6056" s="11"/>
      <c r="H6056" s="11"/>
    </row>
    <row r="6057" spans="1:8" x14ac:dyDescent="0.35">
      <c r="A6057" t="str">
        <f t="shared" si="101"/>
        <v>RWEAKLGH-Brain Injury Unit</v>
      </c>
      <c r="B6057" t="s">
        <v>227</v>
      </c>
      <c r="C6057" t="s">
        <v>13535</v>
      </c>
      <c r="D6057" t="s">
        <v>5176</v>
      </c>
      <c r="E6057" t="s">
        <v>5177</v>
      </c>
      <c r="F6057" t="s">
        <v>13552</v>
      </c>
      <c r="G6057" s="11"/>
      <c r="H6057" s="11"/>
    </row>
    <row r="6058" spans="1:8" x14ac:dyDescent="0.35">
      <c r="A6058" t="str">
        <f t="shared" si="101"/>
        <v>RWEAKLGH-Delivery Suite</v>
      </c>
      <c r="B6058" t="s">
        <v>227</v>
      </c>
      <c r="C6058" t="s">
        <v>13535</v>
      </c>
      <c r="D6058" t="s">
        <v>5176</v>
      </c>
      <c r="E6058" t="s">
        <v>5177</v>
      </c>
      <c r="F6058" t="s">
        <v>13553</v>
      </c>
      <c r="G6058" s="11"/>
      <c r="H6058" s="11"/>
    </row>
    <row r="6059" spans="1:8" x14ac:dyDescent="0.35">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35">
      <c r="A6060" t="str">
        <f t="shared" si="102"/>
        <v>RWEAKLGH-NICU Neo-Natal Intensive Care</v>
      </c>
      <c r="B6060" t="s">
        <v>227</v>
      </c>
      <c r="C6060" t="s">
        <v>13535</v>
      </c>
      <c r="D6060" t="s">
        <v>5176</v>
      </c>
      <c r="E6060" t="s">
        <v>5177</v>
      </c>
      <c r="F6060" t="s">
        <v>13555</v>
      </c>
      <c r="G6060" s="11"/>
      <c r="H6060" s="11"/>
    </row>
    <row r="6061" spans="1:8" x14ac:dyDescent="0.35">
      <c r="A6061" t="str">
        <f t="shared" si="102"/>
        <v>RWEAKLGH-NRU Neuro Rehab</v>
      </c>
      <c r="B6061" t="s">
        <v>227</v>
      </c>
      <c r="C6061" t="s">
        <v>13535</v>
      </c>
      <c r="D6061" t="s">
        <v>5176</v>
      </c>
      <c r="E6061" t="s">
        <v>5177</v>
      </c>
      <c r="F6061" t="s">
        <v>13556</v>
      </c>
      <c r="G6061" s="11"/>
      <c r="H6061" s="11"/>
    </row>
    <row r="6062" spans="1:8" x14ac:dyDescent="0.35">
      <c r="A6062" t="str">
        <f t="shared" si="102"/>
        <v>RWEAKLGH-Wd 10 CAPD Renal</v>
      </c>
      <c r="B6062" t="s">
        <v>227</v>
      </c>
      <c r="C6062" t="s">
        <v>13535</v>
      </c>
      <c r="D6062" t="s">
        <v>5176</v>
      </c>
      <c r="E6062" t="s">
        <v>5177</v>
      </c>
      <c r="F6062" t="s">
        <v>13557</v>
      </c>
      <c r="G6062" s="11"/>
      <c r="H6062" s="11"/>
    </row>
    <row r="6063" spans="1:8" x14ac:dyDescent="0.35">
      <c r="A6063" t="str">
        <f t="shared" si="102"/>
        <v>RWEAKLGH-Wd 14 Elective Ortho</v>
      </c>
      <c r="B6063" t="s">
        <v>227</v>
      </c>
      <c r="C6063" t="s">
        <v>13535</v>
      </c>
      <c r="D6063" t="s">
        <v>5176</v>
      </c>
      <c r="E6063" t="s">
        <v>5177</v>
      </c>
      <c r="F6063" t="s">
        <v>13558</v>
      </c>
      <c r="G6063" s="11"/>
      <c r="H6063" s="11"/>
    </row>
    <row r="6064" spans="1:8" x14ac:dyDescent="0.35">
      <c r="A6064" t="str">
        <f t="shared" si="102"/>
        <v>RWEAKLGH-Wd 15 High Dependency Renal</v>
      </c>
      <c r="B6064" t="s">
        <v>227</v>
      </c>
      <c r="C6064" t="s">
        <v>13535</v>
      </c>
      <c r="D6064" t="s">
        <v>5176</v>
      </c>
      <c r="E6064" t="s">
        <v>5177</v>
      </c>
      <c r="F6064" t="s">
        <v>13559</v>
      </c>
      <c r="G6064" s="11"/>
      <c r="H6064" s="11"/>
    </row>
    <row r="6065" spans="1:8" x14ac:dyDescent="0.35">
      <c r="A6065" t="str">
        <f t="shared" si="102"/>
        <v>RWEAKLGH-Wd 15 Nephrology Renal</v>
      </c>
      <c r="B6065" t="s">
        <v>227</v>
      </c>
      <c r="C6065" t="s">
        <v>13535</v>
      </c>
      <c r="D6065" t="s">
        <v>5176</v>
      </c>
      <c r="E6065" t="s">
        <v>5177</v>
      </c>
      <c r="F6065" t="s">
        <v>13560</v>
      </c>
      <c r="G6065" s="11"/>
      <c r="H6065" s="11"/>
    </row>
    <row r="6066" spans="1:8" x14ac:dyDescent="0.35">
      <c r="A6066" t="str">
        <f t="shared" si="102"/>
        <v>RWEAKLGH-Wd 17 Renal Transplant</v>
      </c>
      <c r="B6066" t="s">
        <v>227</v>
      </c>
      <c r="C6066" t="s">
        <v>13535</v>
      </c>
      <c r="D6066" t="s">
        <v>5176</v>
      </c>
      <c r="E6066" t="s">
        <v>5177</v>
      </c>
      <c r="F6066" t="s">
        <v>13561</v>
      </c>
      <c r="G6066" s="11"/>
      <c r="H6066" s="11"/>
    </row>
    <row r="6067" spans="1:8" x14ac:dyDescent="0.35">
      <c r="A6067" t="str">
        <f t="shared" si="102"/>
        <v>RWEAKLGH-Wd 19 Elective Ortho (Previously Wd 16)</v>
      </c>
      <c r="B6067" t="s">
        <v>227</v>
      </c>
      <c r="C6067" t="s">
        <v>13535</v>
      </c>
      <c r="D6067" t="s">
        <v>5176</v>
      </c>
      <c r="E6067" t="s">
        <v>5177</v>
      </c>
      <c r="F6067" t="s">
        <v>13562</v>
      </c>
      <c r="G6067" s="11"/>
      <c r="H6067" s="11"/>
    </row>
    <row r="6068" spans="1:8" x14ac:dyDescent="0.35">
      <c r="A6068" t="str">
        <f t="shared" si="102"/>
        <v>RWEAKLGH-Wd 20 Surgery</v>
      </c>
      <c r="B6068" t="s">
        <v>227</v>
      </c>
      <c r="C6068" t="s">
        <v>13535</v>
      </c>
      <c r="D6068" t="s">
        <v>5176</v>
      </c>
      <c r="E6068" t="s">
        <v>5177</v>
      </c>
      <c r="F6068" t="s">
        <v>13563</v>
      </c>
      <c r="G6068" s="11"/>
      <c r="H6068" s="11"/>
    </row>
    <row r="6069" spans="1:8" x14ac:dyDescent="0.35">
      <c r="A6069" t="str">
        <f t="shared" si="102"/>
        <v>RWEAKLGH-Wd 22 Female surgery</v>
      </c>
      <c r="B6069" t="s">
        <v>227</v>
      </c>
      <c r="C6069" t="s">
        <v>13535</v>
      </c>
      <c r="D6069" t="s">
        <v>5176</v>
      </c>
      <c r="E6069" t="s">
        <v>5177</v>
      </c>
      <c r="F6069" t="s">
        <v>13564</v>
      </c>
      <c r="G6069" s="11"/>
      <c r="H6069" s="11"/>
    </row>
    <row r="6070" spans="1:8" x14ac:dyDescent="0.35">
      <c r="A6070" t="str">
        <f t="shared" si="102"/>
        <v>RWEAKLGH-Wd 26 Urology Surgery</v>
      </c>
      <c r="B6070" t="s">
        <v>227</v>
      </c>
      <c r="C6070" t="s">
        <v>13535</v>
      </c>
      <c r="D6070" t="s">
        <v>5176</v>
      </c>
      <c r="E6070" t="s">
        <v>5177</v>
      </c>
      <c r="F6070" t="s">
        <v>13565</v>
      </c>
      <c r="G6070" s="11"/>
      <c r="H6070" s="11"/>
    </row>
    <row r="6071" spans="1:8" x14ac:dyDescent="0.35">
      <c r="A6071" t="str">
        <f t="shared" si="102"/>
        <v>RWEAKLGH-Wd 27 Surgery (&amp; SACU)</v>
      </c>
      <c r="B6071" t="s">
        <v>227</v>
      </c>
      <c r="C6071" t="s">
        <v>13535</v>
      </c>
      <c r="D6071" t="s">
        <v>5176</v>
      </c>
      <c r="E6071" t="s">
        <v>5177</v>
      </c>
      <c r="F6071" t="s">
        <v>13566</v>
      </c>
      <c r="G6071" s="11"/>
      <c r="H6071" s="11"/>
    </row>
    <row r="6072" spans="1:8" x14ac:dyDescent="0.35">
      <c r="A6072" t="str">
        <f t="shared" si="102"/>
        <v>RWEAKLGH-Wd 28 Surgery/Urology Admission</v>
      </c>
      <c r="B6072" t="s">
        <v>227</v>
      </c>
      <c r="C6072" t="s">
        <v>13535</v>
      </c>
      <c r="D6072" t="s">
        <v>5176</v>
      </c>
      <c r="E6072" t="s">
        <v>5177</v>
      </c>
      <c r="F6072" t="s">
        <v>13567</v>
      </c>
      <c r="G6072" s="11"/>
      <c r="H6072" s="11"/>
    </row>
    <row r="6073" spans="1:8" x14ac:dyDescent="0.35">
      <c r="A6073" t="str">
        <f t="shared" si="102"/>
        <v>RWEAKLGH-Wd 3 Stroke Rehab</v>
      </c>
      <c r="B6073" t="s">
        <v>227</v>
      </c>
      <c r="C6073" t="s">
        <v>13535</v>
      </c>
      <c r="D6073" t="s">
        <v>5176</v>
      </c>
      <c r="E6073" t="s">
        <v>5177</v>
      </c>
      <c r="F6073" t="s">
        <v>13568</v>
      </c>
      <c r="G6073" s="11"/>
      <c r="H6073" s="11"/>
    </row>
    <row r="6074" spans="1:8" x14ac:dyDescent="0.35">
      <c r="A6074" t="str">
        <f t="shared" si="102"/>
        <v>RWEAKLGH-Wd 31 Gynae</v>
      </c>
      <c r="B6074" t="s">
        <v>227</v>
      </c>
      <c r="C6074" t="s">
        <v>13535</v>
      </c>
      <c r="D6074" t="s">
        <v>5176</v>
      </c>
      <c r="E6074" t="s">
        <v>5177</v>
      </c>
      <c r="F6074" t="s">
        <v>13569</v>
      </c>
      <c r="G6074" s="11"/>
      <c r="H6074" s="11"/>
    </row>
    <row r="6075" spans="1:8" x14ac:dyDescent="0.35">
      <c r="A6075" t="str">
        <f t="shared" si="102"/>
        <v>RWEAALRI-Bone Marrow Transplant Unit</v>
      </c>
      <c r="B6075" t="s">
        <v>227</v>
      </c>
      <c r="C6075" t="s">
        <v>13535</v>
      </c>
      <c r="D6075" t="s">
        <v>5178</v>
      </c>
      <c r="E6075" t="s">
        <v>5179</v>
      </c>
      <c r="F6075" t="s">
        <v>13570</v>
      </c>
      <c r="G6075" s="11"/>
      <c r="H6075" s="11"/>
    </row>
    <row r="6076" spans="1:8" x14ac:dyDescent="0.35">
      <c r="A6076" t="str">
        <f t="shared" si="102"/>
        <v>RWEAALRI-Childrens Intensive Care Unit</v>
      </c>
      <c r="B6076" t="s">
        <v>227</v>
      </c>
      <c r="C6076" t="s">
        <v>13535</v>
      </c>
      <c r="D6076" t="s">
        <v>5178</v>
      </c>
      <c r="E6076" t="s">
        <v>5179</v>
      </c>
      <c r="F6076" t="s">
        <v>13571</v>
      </c>
      <c r="G6076" s="11"/>
      <c r="H6076" s="11"/>
    </row>
    <row r="6077" spans="1:8" x14ac:dyDescent="0.35">
      <c r="A6077" t="str">
        <f t="shared" si="102"/>
        <v>RWEAALRI-Delivery Suite</v>
      </c>
      <c r="B6077" t="s">
        <v>227</v>
      </c>
      <c r="C6077" t="s">
        <v>13535</v>
      </c>
      <c r="D6077" t="s">
        <v>5178</v>
      </c>
      <c r="E6077" t="s">
        <v>5179</v>
      </c>
      <c r="F6077" t="s">
        <v>13572</v>
      </c>
      <c r="G6077" s="11"/>
      <c r="H6077" s="11"/>
    </row>
    <row r="6078" spans="1:8" x14ac:dyDescent="0.35">
      <c r="A6078" t="str">
        <f t="shared" si="102"/>
        <v>RWEAALRI-GAU (Gynaecology admissions)</v>
      </c>
      <c r="B6078" t="s">
        <v>227</v>
      </c>
      <c r="C6078" t="s">
        <v>13535</v>
      </c>
      <c r="D6078" t="s">
        <v>5178</v>
      </c>
      <c r="E6078" t="s">
        <v>5179</v>
      </c>
      <c r="F6078" t="s">
        <v>13573</v>
      </c>
      <c r="G6078" s="11"/>
      <c r="H6078" s="11"/>
    </row>
    <row r="6079" spans="1:8" x14ac:dyDescent="0.35">
      <c r="A6079" t="str">
        <f t="shared" si="102"/>
        <v>RWEAALRI-Hampton Suite</v>
      </c>
      <c r="B6079" t="s">
        <v>227</v>
      </c>
      <c r="C6079" t="s">
        <v>13535</v>
      </c>
      <c r="D6079" t="s">
        <v>5178</v>
      </c>
      <c r="E6079" t="s">
        <v>5179</v>
      </c>
      <c r="F6079" t="s">
        <v>13574</v>
      </c>
      <c r="G6079" s="11"/>
      <c r="H6079" s="11"/>
    </row>
    <row r="6080" spans="1:8" x14ac:dyDescent="0.35">
      <c r="A6080" t="str">
        <f t="shared" si="102"/>
        <v>RWEAALRI-Infectious Diseases Unit</v>
      </c>
      <c r="B6080" t="s">
        <v>227</v>
      </c>
      <c r="C6080" t="s">
        <v>13535</v>
      </c>
      <c r="D6080" t="s">
        <v>5178</v>
      </c>
      <c r="E6080" t="s">
        <v>5179</v>
      </c>
      <c r="F6080" t="s">
        <v>13575</v>
      </c>
      <c r="G6080" s="11"/>
      <c r="H6080" s="11"/>
    </row>
    <row r="6081" spans="1:8" x14ac:dyDescent="0.35">
      <c r="A6081" t="str">
        <f t="shared" si="102"/>
        <v>RWEAALRI-ITU (Gen.Surgery,Haematology,Med,Max.Facial)</v>
      </c>
      <c r="B6081" t="s">
        <v>227</v>
      </c>
      <c r="C6081" t="s">
        <v>13535</v>
      </c>
      <c r="D6081" t="s">
        <v>5178</v>
      </c>
      <c r="E6081" t="s">
        <v>5179</v>
      </c>
      <c r="F6081" t="s">
        <v>13576</v>
      </c>
      <c r="G6081" s="11"/>
      <c r="H6081" s="11"/>
    </row>
    <row r="6082" spans="1:8" x14ac:dyDescent="0.35">
      <c r="A6082" t="str">
        <f t="shared" si="102"/>
        <v>RWEAALRI-Kinmonth Unit Head, Neck, ENT Surg</v>
      </c>
      <c r="B6082" t="s">
        <v>227</v>
      </c>
      <c r="C6082" t="s">
        <v>13535</v>
      </c>
      <c r="D6082" t="s">
        <v>5178</v>
      </c>
      <c r="E6082" t="s">
        <v>5179</v>
      </c>
      <c r="F6082" t="s">
        <v>13577</v>
      </c>
      <c r="G6082" s="11"/>
      <c r="H6082" s="11"/>
    </row>
    <row r="6083" spans="1:8" x14ac:dyDescent="0.35">
      <c r="A6083" t="str">
        <f t="shared" si="102"/>
        <v>RWEAALRI-Neo-Natal Unit</v>
      </c>
      <c r="B6083" t="s">
        <v>227</v>
      </c>
      <c r="C6083" t="s">
        <v>13535</v>
      </c>
      <c r="D6083" t="s">
        <v>5178</v>
      </c>
      <c r="E6083" t="s">
        <v>5179</v>
      </c>
      <c r="F6083" t="s">
        <v>13578</v>
      </c>
      <c r="G6083" s="11"/>
      <c r="H6083" s="11"/>
    </row>
    <row r="6084" spans="1:8" x14ac:dyDescent="0.35">
      <c r="A6084" t="str">
        <f t="shared" si="102"/>
        <v>RWEAALRI-Stroke Wds 25/26</v>
      </c>
      <c r="B6084" t="s">
        <v>227</v>
      </c>
      <c r="C6084" t="s">
        <v>13535</v>
      </c>
      <c r="D6084" t="s">
        <v>5178</v>
      </c>
      <c r="E6084" t="s">
        <v>5179</v>
      </c>
      <c r="F6084" t="s">
        <v>13579</v>
      </c>
      <c r="G6084" s="11"/>
      <c r="H6084" s="11"/>
    </row>
    <row r="6085" spans="1:8" x14ac:dyDescent="0.35">
      <c r="A6085" t="str">
        <f t="shared" si="102"/>
        <v>RWEAALRI-Wd 10 Childrens Surgery</v>
      </c>
      <c r="B6085" t="s">
        <v>227</v>
      </c>
      <c r="C6085" t="s">
        <v>13535</v>
      </c>
      <c r="D6085" t="s">
        <v>5178</v>
      </c>
      <c r="E6085" t="s">
        <v>5179</v>
      </c>
      <c r="F6085" t="s">
        <v>13580</v>
      </c>
      <c r="G6085" s="11"/>
      <c r="H6085" s="11"/>
    </row>
    <row r="6086" spans="1:8" x14ac:dyDescent="0.35">
      <c r="A6086" t="str">
        <f t="shared" si="102"/>
        <v>RWEAALRI-Wd 11 Childrens Med</v>
      </c>
      <c r="B6086" t="s">
        <v>227</v>
      </c>
      <c r="C6086" t="s">
        <v>13535</v>
      </c>
      <c r="D6086" t="s">
        <v>5178</v>
      </c>
      <c r="E6086" t="s">
        <v>5179</v>
      </c>
      <c r="F6086" t="s">
        <v>13581</v>
      </c>
      <c r="G6086" s="11"/>
      <c r="H6086" s="11"/>
    </row>
    <row r="6087" spans="1:8" x14ac:dyDescent="0.35">
      <c r="A6087" t="str">
        <f t="shared" si="102"/>
        <v>RWEAALRI-Wd 12 Childrens Med</v>
      </c>
      <c r="B6087" t="s">
        <v>227</v>
      </c>
      <c r="C6087" t="s">
        <v>13535</v>
      </c>
      <c r="D6087" t="s">
        <v>5178</v>
      </c>
      <c r="E6087" t="s">
        <v>5179</v>
      </c>
      <c r="F6087" t="s">
        <v>13582</v>
      </c>
      <c r="G6087" s="11"/>
      <c r="H6087" s="11"/>
    </row>
    <row r="6088" spans="1:8" x14ac:dyDescent="0.35">
      <c r="A6088" t="str">
        <f t="shared" si="102"/>
        <v>RWEAALRI-Wd 14 Childrens Med</v>
      </c>
      <c r="B6088" t="s">
        <v>227</v>
      </c>
      <c r="C6088" t="s">
        <v>13535</v>
      </c>
      <c r="D6088" t="s">
        <v>5178</v>
      </c>
      <c r="E6088" t="s">
        <v>5179</v>
      </c>
      <c r="F6088" t="s">
        <v>13583</v>
      </c>
      <c r="G6088" s="11"/>
      <c r="H6088" s="11"/>
    </row>
    <row r="6089" spans="1:8" x14ac:dyDescent="0.35">
      <c r="A6089" t="str">
        <f t="shared" si="102"/>
        <v>RWEAALRI-Wd 17 Spinal/Trauma Ortho</v>
      </c>
      <c r="B6089" t="s">
        <v>227</v>
      </c>
      <c r="C6089" t="s">
        <v>13535</v>
      </c>
      <c r="D6089" t="s">
        <v>5178</v>
      </c>
      <c r="E6089" t="s">
        <v>5179</v>
      </c>
      <c r="F6089" t="s">
        <v>13584</v>
      </c>
      <c r="G6089" s="11"/>
      <c r="H6089" s="11"/>
    </row>
    <row r="6090" spans="1:8" x14ac:dyDescent="0.35">
      <c r="A6090" t="str">
        <f t="shared" si="102"/>
        <v>RWEAALRI-Wd 18 Trauma Ortho Admissions</v>
      </c>
      <c r="B6090" t="s">
        <v>227</v>
      </c>
      <c r="C6090" t="s">
        <v>13535</v>
      </c>
      <c r="D6090" t="s">
        <v>5178</v>
      </c>
      <c r="E6090" t="s">
        <v>5179</v>
      </c>
      <c r="F6090" t="s">
        <v>13585</v>
      </c>
      <c r="G6090" s="11"/>
      <c r="H6090" s="11"/>
    </row>
    <row r="6091" spans="1:8" x14ac:dyDescent="0.35">
      <c r="A6091" t="str">
        <f t="shared" si="102"/>
        <v>RWEAALRI-Wd 19 Childrens Surgery</v>
      </c>
      <c r="B6091" t="s">
        <v>227</v>
      </c>
      <c r="C6091" t="s">
        <v>13535</v>
      </c>
      <c r="D6091" t="s">
        <v>5178</v>
      </c>
      <c r="E6091" t="s">
        <v>5179</v>
      </c>
      <c r="F6091" t="s">
        <v>13586</v>
      </c>
      <c r="G6091" s="11"/>
      <c r="H6091" s="11"/>
    </row>
    <row r="6092" spans="1:8" x14ac:dyDescent="0.35">
      <c r="A6092" t="str">
        <f t="shared" si="102"/>
        <v>RWEAALRI-Wd 22 Surgery</v>
      </c>
      <c r="B6092" t="s">
        <v>227</v>
      </c>
      <c r="C6092" t="s">
        <v>13535</v>
      </c>
      <c r="D6092" t="s">
        <v>5178</v>
      </c>
      <c r="E6092" t="s">
        <v>5179</v>
      </c>
      <c r="F6092" t="s">
        <v>13587</v>
      </c>
      <c r="G6092" s="11"/>
      <c r="H6092" s="11"/>
    </row>
    <row r="6093" spans="1:8" x14ac:dyDescent="0.35">
      <c r="A6093" t="str">
        <f t="shared" si="102"/>
        <v>RWEAALRI-Wd 23 Specialist Med</v>
      </c>
      <c r="B6093" t="s">
        <v>227</v>
      </c>
      <c r="C6093" t="s">
        <v>13535</v>
      </c>
      <c r="D6093" t="s">
        <v>5178</v>
      </c>
      <c r="E6093" t="s">
        <v>5179</v>
      </c>
      <c r="F6093" t="s">
        <v>13588</v>
      </c>
      <c r="G6093" s="11"/>
      <c r="H6093" s="11"/>
    </row>
    <row r="6094" spans="1:8" x14ac:dyDescent="0.35">
      <c r="A6094" t="str">
        <f t="shared" si="102"/>
        <v>RWEAALRI-Wd 24 Specialist Med</v>
      </c>
      <c r="B6094" t="s">
        <v>227</v>
      </c>
      <c r="C6094" t="s">
        <v>13535</v>
      </c>
      <c r="D6094" t="s">
        <v>5178</v>
      </c>
      <c r="E6094" t="s">
        <v>5179</v>
      </c>
      <c r="F6094" t="s">
        <v>13589</v>
      </c>
      <c r="G6094" s="11"/>
      <c r="H6094" s="11"/>
    </row>
    <row r="6095" spans="1:8" x14ac:dyDescent="0.35">
      <c r="A6095" t="str">
        <f t="shared" si="102"/>
        <v>RWEAALRI-Wd 27 Childrens Onc &amp; Haem</v>
      </c>
      <c r="B6095" t="s">
        <v>227</v>
      </c>
      <c r="C6095" t="s">
        <v>13535</v>
      </c>
      <c r="D6095" t="s">
        <v>5178</v>
      </c>
      <c r="E6095" t="s">
        <v>5179</v>
      </c>
      <c r="F6095" t="s">
        <v>13590</v>
      </c>
      <c r="G6095" s="11"/>
      <c r="H6095" s="11"/>
    </row>
    <row r="6096" spans="1:8" x14ac:dyDescent="0.35">
      <c r="A6096" t="str">
        <f t="shared" si="102"/>
        <v>RWEAALRI-Wd 29 Older People</v>
      </c>
      <c r="B6096" t="s">
        <v>227</v>
      </c>
      <c r="C6096" t="s">
        <v>13535</v>
      </c>
      <c r="D6096" t="s">
        <v>5178</v>
      </c>
      <c r="E6096" t="s">
        <v>5179</v>
      </c>
      <c r="F6096" t="s">
        <v>13591</v>
      </c>
      <c r="G6096" s="11"/>
      <c r="H6096" s="11"/>
    </row>
    <row r="6097" spans="1:8" x14ac:dyDescent="0.35">
      <c r="A6097" t="str">
        <f t="shared" si="102"/>
        <v>RWEAALRI-Wd 30 Older people</v>
      </c>
      <c r="B6097" t="s">
        <v>227</v>
      </c>
      <c r="C6097" t="s">
        <v>13535</v>
      </c>
      <c r="D6097" t="s">
        <v>5178</v>
      </c>
      <c r="E6097" t="s">
        <v>5179</v>
      </c>
      <c r="F6097" t="s">
        <v>13592</v>
      </c>
      <c r="G6097" s="11"/>
      <c r="H6097" s="11"/>
    </row>
    <row r="6098" spans="1:8" x14ac:dyDescent="0.35">
      <c r="A6098" t="str">
        <f t="shared" si="102"/>
        <v>RWEAALRI-Wd 31 Older People</v>
      </c>
      <c r="B6098" t="s">
        <v>227</v>
      </c>
      <c r="C6098" t="s">
        <v>13535</v>
      </c>
      <c r="D6098" t="s">
        <v>5178</v>
      </c>
      <c r="E6098" t="s">
        <v>5179</v>
      </c>
      <c r="F6098" t="s">
        <v>13593</v>
      </c>
      <c r="G6098" s="11"/>
      <c r="H6098" s="11"/>
    </row>
    <row r="6099" spans="1:8" x14ac:dyDescent="0.35">
      <c r="A6099" t="str">
        <f t="shared" si="102"/>
        <v>RWEAALRI-Wd 32 Trauma Ortho</v>
      </c>
      <c r="B6099" t="s">
        <v>227</v>
      </c>
      <c r="C6099" t="s">
        <v>13535</v>
      </c>
      <c r="D6099" t="s">
        <v>5178</v>
      </c>
      <c r="E6099" t="s">
        <v>5179</v>
      </c>
      <c r="F6099" t="s">
        <v>13594</v>
      </c>
      <c r="G6099" s="11"/>
      <c r="H6099" s="11"/>
    </row>
    <row r="6100" spans="1:8" x14ac:dyDescent="0.35">
      <c r="A6100" t="str">
        <f t="shared" si="102"/>
        <v>RWEAALRI-Wd 33 (Medicine)</v>
      </c>
      <c r="B6100" t="s">
        <v>227</v>
      </c>
      <c r="C6100" t="s">
        <v>13535</v>
      </c>
      <c r="D6100" t="s">
        <v>5178</v>
      </c>
      <c r="E6100" t="s">
        <v>5179</v>
      </c>
      <c r="F6100" t="s">
        <v>13595</v>
      </c>
      <c r="G6100" s="11"/>
      <c r="H6100" s="11"/>
    </row>
    <row r="6101" spans="1:8" x14ac:dyDescent="0.35">
      <c r="A6101" t="str">
        <f t="shared" si="102"/>
        <v>RWEAALRI-Wd 36 Older People</v>
      </c>
      <c r="B6101" t="s">
        <v>227</v>
      </c>
      <c r="C6101" t="s">
        <v>13535</v>
      </c>
      <c r="D6101" t="s">
        <v>5178</v>
      </c>
      <c r="E6101" t="s">
        <v>5179</v>
      </c>
      <c r="F6101" t="s">
        <v>13596</v>
      </c>
      <c r="G6101" s="11"/>
      <c r="H6101" s="11"/>
    </row>
    <row r="6102" spans="1:8" x14ac:dyDescent="0.35">
      <c r="A6102" t="str">
        <f t="shared" si="102"/>
        <v>RWEAALRI-Wd 38 Diabetes/Endocrine</v>
      </c>
      <c r="B6102" t="s">
        <v>227</v>
      </c>
      <c r="C6102" t="s">
        <v>13535</v>
      </c>
      <c r="D6102" t="s">
        <v>5178</v>
      </c>
      <c r="E6102" t="s">
        <v>5179</v>
      </c>
      <c r="F6102" t="s">
        <v>13597</v>
      </c>
      <c r="G6102" s="11"/>
      <c r="H6102" s="11"/>
    </row>
    <row r="6103" spans="1:8" x14ac:dyDescent="0.35">
      <c r="A6103" t="str">
        <f t="shared" si="102"/>
        <v>RWEAALRI-Wd 39 Onc</v>
      </c>
      <c r="B6103" t="s">
        <v>227</v>
      </c>
      <c r="C6103" t="s">
        <v>13535</v>
      </c>
      <c r="D6103" t="s">
        <v>5178</v>
      </c>
      <c r="E6103" t="s">
        <v>5179</v>
      </c>
      <c r="F6103" t="s">
        <v>13598</v>
      </c>
      <c r="G6103" s="11"/>
      <c r="H6103" s="11"/>
    </row>
    <row r="6104" spans="1:8" x14ac:dyDescent="0.35">
      <c r="A6104" t="str">
        <f t="shared" si="102"/>
        <v>RWEAALRI-Wd 40 Onc</v>
      </c>
      <c r="B6104" t="s">
        <v>227</v>
      </c>
      <c r="C6104" t="s">
        <v>13535</v>
      </c>
      <c r="D6104" t="s">
        <v>5178</v>
      </c>
      <c r="E6104" t="s">
        <v>5179</v>
      </c>
      <c r="F6104" t="s">
        <v>13599</v>
      </c>
      <c r="G6104" s="11"/>
      <c r="H6104" s="11"/>
    </row>
    <row r="6105" spans="1:8" x14ac:dyDescent="0.35">
      <c r="A6105" t="str">
        <f t="shared" si="102"/>
        <v>RWEAALRI-Wd 41 Haem</v>
      </c>
      <c r="B6105" t="s">
        <v>227</v>
      </c>
      <c r="C6105" t="s">
        <v>13535</v>
      </c>
      <c r="D6105" t="s">
        <v>5178</v>
      </c>
      <c r="E6105" t="s">
        <v>5179</v>
      </c>
      <c r="F6105" t="s">
        <v>13600</v>
      </c>
      <c r="G6105" s="11"/>
      <c r="H6105" s="11"/>
    </row>
    <row r="6106" spans="1:8" x14ac:dyDescent="0.35">
      <c r="A6106" t="str">
        <f t="shared" si="102"/>
        <v>RWEAALRI-Wd 42 Gastro Med</v>
      </c>
      <c r="B6106" t="s">
        <v>227</v>
      </c>
      <c r="C6106" t="s">
        <v>13535</v>
      </c>
      <c r="D6106" t="s">
        <v>5178</v>
      </c>
      <c r="E6106" t="s">
        <v>5179</v>
      </c>
      <c r="F6106" t="s">
        <v>13601</v>
      </c>
      <c r="G6106" s="11"/>
      <c r="H6106" s="11"/>
    </row>
    <row r="6107" spans="1:8" x14ac:dyDescent="0.35">
      <c r="A6107" t="str">
        <f t="shared" si="102"/>
        <v>RWEAALRI-Wd 43 Gastro Med/Hepat</v>
      </c>
      <c r="B6107" t="s">
        <v>227</v>
      </c>
      <c r="C6107" t="s">
        <v>13535</v>
      </c>
      <c r="D6107" t="s">
        <v>5178</v>
      </c>
      <c r="E6107" t="s">
        <v>5179</v>
      </c>
      <c r="F6107" t="s">
        <v>13602</v>
      </c>
      <c r="G6107" s="11"/>
      <c r="H6107" s="11"/>
    </row>
    <row r="6108" spans="1:8" x14ac:dyDescent="0.35">
      <c r="A6108" t="str">
        <f t="shared" si="102"/>
        <v>RWEAALRI-Wd 9 Spec Surg Admission</v>
      </c>
      <c r="B6108" t="s">
        <v>227</v>
      </c>
      <c r="C6108" t="s">
        <v>13535</v>
      </c>
      <c r="D6108" t="s">
        <v>5178</v>
      </c>
      <c r="E6108" t="s">
        <v>5179</v>
      </c>
      <c r="F6108" t="s">
        <v>13603</v>
      </c>
      <c r="G6108" s="11"/>
      <c r="H6108" s="11"/>
    </row>
    <row r="6109" spans="1:8" x14ac:dyDescent="0.35">
      <c r="A6109" t="str">
        <f t="shared" si="102"/>
        <v>RTXBUAbbey View</v>
      </c>
      <c r="B6109" t="s">
        <v>228</v>
      </c>
      <c r="C6109" t="s">
        <v>13604</v>
      </c>
      <c r="D6109" t="s">
        <v>4274</v>
      </c>
      <c r="E6109" t="s">
        <v>4275</v>
      </c>
      <c r="F6109" t="s">
        <v>9953</v>
      </c>
      <c r="G6109" s="11"/>
      <c r="H6109" s="11"/>
    </row>
    <row r="6110" spans="1:8" x14ac:dyDescent="0.35">
      <c r="A6110" t="str">
        <f t="shared" si="102"/>
        <v>RTXBUFGH Childrens Ward Dept</v>
      </c>
      <c r="B6110" t="s">
        <v>228</v>
      </c>
      <c r="C6110" t="s">
        <v>13604</v>
      </c>
      <c r="D6110" t="s">
        <v>4274</v>
      </c>
      <c r="E6110" t="s">
        <v>4275</v>
      </c>
      <c r="F6110" t="s">
        <v>13605</v>
      </c>
      <c r="G6110" s="11"/>
      <c r="H6110" s="11"/>
    </row>
    <row r="6111" spans="1:8" x14ac:dyDescent="0.35">
      <c r="A6111" t="str">
        <f t="shared" si="102"/>
        <v>RTXBUFGH Complex and Coronary Care Unit</v>
      </c>
      <c r="B6111" t="s">
        <v>228</v>
      </c>
      <c r="C6111" t="s">
        <v>13604</v>
      </c>
      <c r="D6111" t="s">
        <v>4274</v>
      </c>
      <c r="E6111" t="s">
        <v>4275</v>
      </c>
      <c r="F6111" t="s">
        <v>13606</v>
      </c>
      <c r="G6111" s="11"/>
      <c r="H6111" s="11"/>
    </row>
    <row r="6112" spans="1:8" x14ac:dyDescent="0.35">
      <c r="A6112" t="str">
        <f t="shared" si="102"/>
        <v>RTXBUFGH Day Unit Dept</v>
      </c>
      <c r="B6112" t="s">
        <v>228</v>
      </c>
      <c r="C6112" t="s">
        <v>13604</v>
      </c>
      <c r="D6112" t="s">
        <v>4274</v>
      </c>
      <c r="E6112" t="s">
        <v>4275</v>
      </c>
      <c r="F6112" t="s">
        <v>13607</v>
      </c>
      <c r="G6112" s="11"/>
      <c r="H6112" s="11"/>
    </row>
    <row r="6113" spans="1:8" x14ac:dyDescent="0.35">
      <c r="A6113" t="str">
        <f t="shared" si="102"/>
        <v>RTXBUFGH Intensive Therapy Unit Dept</v>
      </c>
      <c r="B6113" t="s">
        <v>228</v>
      </c>
      <c r="C6113" t="s">
        <v>13604</v>
      </c>
      <c r="D6113" t="s">
        <v>4274</v>
      </c>
      <c r="E6113" t="s">
        <v>4275</v>
      </c>
      <c r="F6113" t="s">
        <v>13608</v>
      </c>
      <c r="G6113" s="11"/>
      <c r="H6113" s="11"/>
    </row>
    <row r="6114" spans="1:8" x14ac:dyDescent="0.35">
      <c r="A6114" t="str">
        <f t="shared" si="102"/>
        <v>RTXBUFGH MAU Dept</v>
      </c>
      <c r="B6114" t="s">
        <v>228</v>
      </c>
      <c r="C6114" t="s">
        <v>13604</v>
      </c>
      <c r="D6114" t="s">
        <v>4274</v>
      </c>
      <c r="E6114" t="s">
        <v>4275</v>
      </c>
      <c r="F6114" t="s">
        <v>13609</v>
      </c>
      <c r="G6114" s="11"/>
      <c r="H6114" s="11"/>
    </row>
    <row r="6115" spans="1:8" x14ac:dyDescent="0.35">
      <c r="A6115" t="str">
        <f t="shared" si="102"/>
        <v>RTXBUFGH Patient Progression Unit Dept</v>
      </c>
      <c r="B6115" t="s">
        <v>228</v>
      </c>
      <c r="C6115" t="s">
        <v>13604</v>
      </c>
      <c r="D6115" t="s">
        <v>4274</v>
      </c>
      <c r="E6115" t="s">
        <v>4275</v>
      </c>
      <c r="F6115" t="s">
        <v>13610</v>
      </c>
      <c r="G6115" s="11"/>
      <c r="H6115" s="11"/>
    </row>
    <row r="6116" spans="1:8" x14ac:dyDescent="0.35">
      <c r="A6116" t="str">
        <f t="shared" si="102"/>
        <v>RTXBUFGH SCBU Dept</v>
      </c>
      <c r="B6116" t="s">
        <v>228</v>
      </c>
      <c r="C6116" t="s">
        <v>13604</v>
      </c>
      <c r="D6116" t="s">
        <v>4274</v>
      </c>
      <c r="E6116" t="s">
        <v>4275</v>
      </c>
      <c r="F6116" t="s">
        <v>13611</v>
      </c>
      <c r="G6116" s="11"/>
      <c r="H6116" s="11"/>
    </row>
    <row r="6117" spans="1:8" x14ac:dyDescent="0.35">
      <c r="A6117" t="str">
        <f t="shared" si="102"/>
        <v>RTXBUFGH South Lakes Birth Centre</v>
      </c>
      <c r="B6117" t="s">
        <v>228</v>
      </c>
      <c r="C6117" t="s">
        <v>13604</v>
      </c>
      <c r="D6117" t="s">
        <v>4274</v>
      </c>
      <c r="E6117" t="s">
        <v>4275</v>
      </c>
      <c r="F6117" t="s">
        <v>13612</v>
      </c>
      <c r="G6117" s="11"/>
      <c r="H6117" s="11"/>
    </row>
    <row r="6118" spans="1:8" x14ac:dyDescent="0.35">
      <c r="A6118" t="str">
        <f t="shared" si="102"/>
        <v>RTXBUFGH Ward 1 Dept</v>
      </c>
      <c r="B6118" t="s">
        <v>228</v>
      </c>
      <c r="C6118" t="s">
        <v>13604</v>
      </c>
      <c r="D6118" t="s">
        <v>4274</v>
      </c>
      <c r="E6118" t="s">
        <v>4275</v>
      </c>
      <c r="F6118" t="s">
        <v>13613</v>
      </c>
      <c r="G6118" s="11"/>
      <c r="H6118" s="11"/>
    </row>
    <row r="6119" spans="1:8" x14ac:dyDescent="0.35">
      <c r="A6119" t="str">
        <f t="shared" si="102"/>
        <v>RTXBUFGH Ward 2 Dept</v>
      </c>
      <c r="B6119" t="s">
        <v>228</v>
      </c>
      <c r="C6119" t="s">
        <v>13604</v>
      </c>
      <c r="D6119" t="s">
        <v>4274</v>
      </c>
      <c r="E6119" t="s">
        <v>4275</v>
      </c>
      <c r="F6119" t="s">
        <v>13614</v>
      </c>
      <c r="G6119" s="11"/>
      <c r="H6119" s="11"/>
    </row>
    <row r="6120" spans="1:8" x14ac:dyDescent="0.35">
      <c r="A6120" t="str">
        <f t="shared" si="102"/>
        <v>RTXBUFGH Ward 4 Dept</v>
      </c>
      <c r="B6120" t="s">
        <v>228</v>
      </c>
      <c r="C6120" t="s">
        <v>13604</v>
      </c>
      <c r="D6120" t="s">
        <v>4274</v>
      </c>
      <c r="E6120" t="s">
        <v>4275</v>
      </c>
      <c r="F6120" t="s">
        <v>13615</v>
      </c>
      <c r="G6120" s="11"/>
      <c r="H6120" s="11"/>
    </row>
    <row r="6121" spans="1:8" x14ac:dyDescent="0.35">
      <c r="A6121" t="str">
        <f t="shared" si="102"/>
        <v>RTXBUFGH Ward 5 Dept</v>
      </c>
      <c r="B6121" t="s">
        <v>228</v>
      </c>
      <c r="C6121" t="s">
        <v>13604</v>
      </c>
      <c r="D6121" t="s">
        <v>4274</v>
      </c>
      <c r="E6121" t="s">
        <v>4275</v>
      </c>
      <c r="F6121" t="s">
        <v>13616</v>
      </c>
      <c r="G6121" s="11"/>
      <c r="H6121" s="11"/>
    </row>
    <row r="6122" spans="1:8" x14ac:dyDescent="0.35">
      <c r="A6122" t="str">
        <f t="shared" si="102"/>
        <v>RTXBUFGH Ward 6 Dept</v>
      </c>
      <c r="B6122" t="s">
        <v>228</v>
      </c>
      <c r="C6122" t="s">
        <v>13604</v>
      </c>
      <c r="D6122" t="s">
        <v>4274</v>
      </c>
      <c r="E6122" t="s">
        <v>4275</v>
      </c>
      <c r="F6122" t="s">
        <v>13617</v>
      </c>
      <c r="G6122" s="11"/>
      <c r="H6122" s="11"/>
    </row>
    <row r="6123" spans="1:8" x14ac:dyDescent="0.35">
      <c r="A6123" t="str">
        <f t="shared" ref="A6123:A6186" si="103">CONCATENATE(D6123,F6123)</f>
        <v>RTXBUFGH Ward 7 Dept</v>
      </c>
      <c r="B6123" t="s">
        <v>228</v>
      </c>
      <c r="C6123" t="s">
        <v>13604</v>
      </c>
      <c r="D6123" t="s">
        <v>4274</v>
      </c>
      <c r="E6123" t="s">
        <v>4275</v>
      </c>
      <c r="F6123" t="s">
        <v>13618</v>
      </c>
      <c r="G6123" s="11"/>
      <c r="H6123" s="11"/>
    </row>
    <row r="6124" spans="1:8" x14ac:dyDescent="0.35">
      <c r="A6124" t="str">
        <f t="shared" si="103"/>
        <v>RTXBUFGH Ward 9 Dept</v>
      </c>
      <c r="B6124" t="s">
        <v>228</v>
      </c>
      <c r="C6124" t="s">
        <v>13604</v>
      </c>
      <c r="D6124" t="s">
        <v>4274</v>
      </c>
      <c r="E6124" t="s">
        <v>4275</v>
      </c>
      <c r="F6124" t="s">
        <v>13619</v>
      </c>
      <c r="G6124" s="11"/>
      <c r="H6124" s="11"/>
    </row>
    <row r="6125" spans="1:8" x14ac:dyDescent="0.35">
      <c r="A6125" t="str">
        <f t="shared" si="103"/>
        <v>RTXBUFurness &amp; S. Lakes Orthopaedic Unit</v>
      </c>
      <c r="B6125" t="s">
        <v>228</v>
      </c>
      <c r="C6125" t="s">
        <v>13604</v>
      </c>
      <c r="D6125" t="s">
        <v>4274</v>
      </c>
      <c r="E6125" t="s">
        <v>4275</v>
      </c>
      <c r="F6125" t="s">
        <v>13620</v>
      </c>
      <c r="G6125" s="11"/>
      <c r="H6125" s="11"/>
    </row>
    <row r="6126" spans="1:8" x14ac:dyDescent="0.35">
      <c r="A6126" t="str">
        <f t="shared" si="103"/>
        <v>RTXKMMillom Hospital Ward</v>
      </c>
      <c r="B6126" t="s">
        <v>228</v>
      </c>
      <c r="C6126" t="s">
        <v>13604</v>
      </c>
      <c r="D6126" t="s">
        <v>4276</v>
      </c>
      <c r="E6126" t="s">
        <v>2563</v>
      </c>
      <c r="F6126" t="s">
        <v>13621</v>
      </c>
      <c r="G6126" s="11"/>
      <c r="H6126" s="11"/>
    </row>
    <row r="6127" spans="1:8" x14ac:dyDescent="0.35">
      <c r="A6127" t="str">
        <f t="shared" si="103"/>
        <v>RTX02RLI Acute Frailty Unit</v>
      </c>
      <c r="B6127" t="s">
        <v>228</v>
      </c>
      <c r="C6127" t="s">
        <v>13604</v>
      </c>
      <c r="D6127" t="s">
        <v>4278</v>
      </c>
      <c r="E6127" t="s">
        <v>4279</v>
      </c>
      <c r="F6127" t="s">
        <v>13622</v>
      </c>
      <c r="G6127" s="11"/>
      <c r="H6127" s="11"/>
    </row>
    <row r="6128" spans="1:8" x14ac:dyDescent="0.35">
      <c r="A6128" t="str">
        <f t="shared" si="103"/>
        <v>RTX02RLI Acute Medical Unit</v>
      </c>
      <c r="B6128" t="s">
        <v>228</v>
      </c>
      <c r="C6128" t="s">
        <v>13604</v>
      </c>
      <c r="D6128" t="s">
        <v>4278</v>
      </c>
      <c r="E6128" t="s">
        <v>4279</v>
      </c>
      <c r="F6128" t="s">
        <v>13623</v>
      </c>
      <c r="G6128" s="11"/>
      <c r="H6128" s="11"/>
    </row>
    <row r="6129" spans="1:8" x14ac:dyDescent="0.35">
      <c r="A6129" t="str">
        <f t="shared" si="103"/>
        <v>RTX02RLI Acute Stroke Unit (Huggett Suite) - 132051</v>
      </c>
      <c r="B6129" t="s">
        <v>228</v>
      </c>
      <c r="C6129" t="s">
        <v>13604</v>
      </c>
      <c r="D6129" t="s">
        <v>4278</v>
      </c>
      <c r="E6129" t="s">
        <v>4279</v>
      </c>
      <c r="F6129" t="s">
        <v>13624</v>
      </c>
      <c r="G6129" s="11"/>
      <c r="H6129" s="11"/>
    </row>
    <row r="6130" spans="1:8" x14ac:dyDescent="0.35">
      <c r="A6130" t="str">
        <f t="shared" si="103"/>
        <v>RTX02RLI CCU - Acute Medical Dept</v>
      </c>
      <c r="B6130" t="s">
        <v>228</v>
      </c>
      <c r="C6130" t="s">
        <v>13604</v>
      </c>
      <c r="D6130" t="s">
        <v>4278</v>
      </c>
      <c r="E6130" t="s">
        <v>4279</v>
      </c>
      <c r="F6130" t="s">
        <v>13625</v>
      </c>
      <c r="G6130" s="11"/>
      <c r="H6130" s="11"/>
    </row>
    <row r="6131" spans="1:8" x14ac:dyDescent="0.35">
      <c r="A6131" t="str">
        <f t="shared" si="103"/>
        <v>RTX02RLI CDS/Wd17/DAU</v>
      </c>
      <c r="B6131" t="s">
        <v>228</v>
      </c>
      <c r="C6131" t="s">
        <v>13604</v>
      </c>
      <c r="D6131" t="s">
        <v>4278</v>
      </c>
      <c r="E6131" t="s">
        <v>4279</v>
      </c>
      <c r="F6131" t="s">
        <v>13626</v>
      </c>
      <c r="G6131" s="11"/>
      <c r="H6131" s="11"/>
    </row>
    <row r="6132" spans="1:8" x14ac:dyDescent="0.35">
      <c r="A6132" t="str">
        <f t="shared" si="103"/>
        <v>RTX02RLI Lancaster Suite</v>
      </c>
      <c r="B6132" t="s">
        <v>228</v>
      </c>
      <c r="C6132" t="s">
        <v>13604</v>
      </c>
      <c r="D6132" t="s">
        <v>4278</v>
      </c>
      <c r="E6132" t="s">
        <v>4279</v>
      </c>
      <c r="F6132" t="s">
        <v>13627</v>
      </c>
      <c r="G6132" s="11"/>
      <c r="H6132" s="11"/>
    </row>
    <row r="6133" spans="1:8" x14ac:dyDescent="0.35">
      <c r="A6133" t="str">
        <f t="shared" si="103"/>
        <v>RTX02RLI NNU Dept</v>
      </c>
      <c r="B6133" t="s">
        <v>228</v>
      </c>
      <c r="C6133" t="s">
        <v>13604</v>
      </c>
      <c r="D6133" t="s">
        <v>4278</v>
      </c>
      <c r="E6133" t="s">
        <v>4279</v>
      </c>
      <c r="F6133" t="s">
        <v>13628</v>
      </c>
      <c r="G6133" s="11"/>
      <c r="H6133" s="11"/>
    </row>
    <row r="6134" spans="1:8" x14ac:dyDescent="0.35">
      <c r="A6134" t="str">
        <f t="shared" si="103"/>
        <v>RTX02RLI Paediatric Ward Dept</v>
      </c>
      <c r="B6134" t="s">
        <v>228</v>
      </c>
      <c r="C6134" t="s">
        <v>13604</v>
      </c>
      <c r="D6134" t="s">
        <v>4278</v>
      </c>
      <c r="E6134" t="s">
        <v>4279</v>
      </c>
      <c r="F6134" t="s">
        <v>13629</v>
      </c>
      <c r="G6134" s="11"/>
      <c r="H6134" s="11"/>
    </row>
    <row r="6135" spans="1:8" x14ac:dyDescent="0.35">
      <c r="A6135" t="str">
        <f t="shared" si="103"/>
        <v>RTX02RLI SAU / Ward 30</v>
      </c>
      <c r="B6135" t="s">
        <v>228</v>
      </c>
      <c r="C6135" t="s">
        <v>13604</v>
      </c>
      <c r="D6135" t="s">
        <v>4278</v>
      </c>
      <c r="E6135" t="s">
        <v>4279</v>
      </c>
      <c r="F6135" t="s">
        <v>13630</v>
      </c>
      <c r="G6135" s="11"/>
      <c r="H6135" s="11"/>
    </row>
    <row r="6136" spans="1:8" x14ac:dyDescent="0.35">
      <c r="A6136" t="str">
        <f t="shared" si="103"/>
        <v>RTX02RLI Ward 16</v>
      </c>
      <c r="B6136" t="s">
        <v>228</v>
      </c>
      <c r="C6136" t="s">
        <v>13604</v>
      </c>
      <c r="D6136" t="s">
        <v>4278</v>
      </c>
      <c r="E6136" t="s">
        <v>4279</v>
      </c>
      <c r="F6136" t="s">
        <v>13631</v>
      </c>
      <c r="G6136" s="11"/>
      <c r="H6136" s="11"/>
    </row>
    <row r="6137" spans="1:8" x14ac:dyDescent="0.35">
      <c r="A6137" t="str">
        <f t="shared" si="103"/>
        <v>RTX02RLI Ward 20 - Acute Elderly Dept</v>
      </c>
      <c r="B6137" t="s">
        <v>228</v>
      </c>
      <c r="C6137" t="s">
        <v>13604</v>
      </c>
      <c r="D6137" t="s">
        <v>4278</v>
      </c>
      <c r="E6137" t="s">
        <v>4279</v>
      </c>
      <c r="F6137" t="s">
        <v>13632</v>
      </c>
      <c r="G6137" s="11"/>
      <c r="H6137" s="11"/>
    </row>
    <row r="6138" spans="1:8" x14ac:dyDescent="0.35">
      <c r="A6138" t="str">
        <f t="shared" si="103"/>
        <v>RTX02RLI Ward 22 - Rehab Dept</v>
      </c>
      <c r="B6138" t="s">
        <v>228</v>
      </c>
      <c r="C6138" t="s">
        <v>13604</v>
      </c>
      <c r="D6138" t="s">
        <v>4278</v>
      </c>
      <c r="E6138" t="s">
        <v>4279</v>
      </c>
      <c r="F6138" t="s">
        <v>13633</v>
      </c>
      <c r="G6138" s="11"/>
      <c r="H6138" s="11"/>
    </row>
    <row r="6139" spans="1:8" x14ac:dyDescent="0.35">
      <c r="A6139" t="str">
        <f t="shared" si="103"/>
        <v>RTX02RLI Ward 23 - Stroke Unit</v>
      </c>
      <c r="B6139" t="s">
        <v>228</v>
      </c>
      <c r="C6139" t="s">
        <v>13604</v>
      </c>
      <c r="D6139" t="s">
        <v>4278</v>
      </c>
      <c r="E6139" t="s">
        <v>4279</v>
      </c>
      <c r="F6139" t="s">
        <v>13634</v>
      </c>
      <c r="G6139" s="11"/>
      <c r="H6139" s="11"/>
    </row>
    <row r="6140" spans="1:8" x14ac:dyDescent="0.35">
      <c r="A6140" t="str">
        <f t="shared" si="103"/>
        <v>RTX02RLI Ward 33 - Vascular &amp; General Surgery</v>
      </c>
      <c r="B6140" t="s">
        <v>228</v>
      </c>
      <c r="C6140" t="s">
        <v>13604</v>
      </c>
      <c r="D6140" t="s">
        <v>4278</v>
      </c>
      <c r="E6140" t="s">
        <v>4279</v>
      </c>
      <c r="F6140" t="s">
        <v>13635</v>
      </c>
      <c r="G6140" s="11"/>
      <c r="H6140" s="11"/>
    </row>
    <row r="6141" spans="1:8" x14ac:dyDescent="0.35">
      <c r="A6141" t="str">
        <f t="shared" si="103"/>
        <v>RTX02RLI Ward 34 - Surgery Dept</v>
      </c>
      <c r="B6141" t="s">
        <v>228</v>
      </c>
      <c r="C6141" t="s">
        <v>13604</v>
      </c>
      <c r="D6141" t="s">
        <v>4278</v>
      </c>
      <c r="E6141" t="s">
        <v>4279</v>
      </c>
      <c r="F6141" t="s">
        <v>13636</v>
      </c>
      <c r="G6141" s="11"/>
      <c r="H6141" s="11"/>
    </row>
    <row r="6142" spans="1:8" x14ac:dyDescent="0.35">
      <c r="A6142" t="str">
        <f t="shared" si="103"/>
        <v>RTX02RLI Ward 35 - Orthopaedics Dept</v>
      </c>
      <c r="B6142" t="s">
        <v>228</v>
      </c>
      <c r="C6142" t="s">
        <v>13604</v>
      </c>
      <c r="D6142" t="s">
        <v>4278</v>
      </c>
      <c r="E6142" t="s">
        <v>4279</v>
      </c>
      <c r="F6142" t="s">
        <v>13637</v>
      </c>
      <c r="G6142" s="11"/>
      <c r="H6142" s="11"/>
    </row>
    <row r="6143" spans="1:8" x14ac:dyDescent="0.35">
      <c r="A6143" t="str">
        <f t="shared" si="103"/>
        <v>RTX02RLI Ward 36</v>
      </c>
      <c r="B6143" t="s">
        <v>228</v>
      </c>
      <c r="C6143" t="s">
        <v>13604</v>
      </c>
      <c r="D6143" t="s">
        <v>4278</v>
      </c>
      <c r="E6143" t="s">
        <v>4279</v>
      </c>
      <c r="F6143" t="s">
        <v>13638</v>
      </c>
      <c r="G6143" s="11"/>
      <c r="H6143" s="11"/>
    </row>
    <row r="6144" spans="1:8" x14ac:dyDescent="0.35">
      <c r="A6144" t="str">
        <f t="shared" si="103"/>
        <v>RTX02RLI Ward 37</v>
      </c>
      <c r="B6144" t="s">
        <v>228</v>
      </c>
      <c r="C6144" t="s">
        <v>13604</v>
      </c>
      <c r="D6144" t="s">
        <v>4278</v>
      </c>
      <c r="E6144" t="s">
        <v>4279</v>
      </c>
      <c r="F6144" t="s">
        <v>13639</v>
      </c>
      <c r="G6144" s="11"/>
      <c r="H6144" s="11"/>
    </row>
    <row r="6145" spans="1:8" x14ac:dyDescent="0.35">
      <c r="A6145" t="str">
        <f t="shared" si="103"/>
        <v>RTX02RLI Ward 38 - ITU Dept</v>
      </c>
      <c r="B6145" t="s">
        <v>228</v>
      </c>
      <c r="C6145" t="s">
        <v>13604</v>
      </c>
      <c r="D6145" t="s">
        <v>4278</v>
      </c>
      <c r="E6145" t="s">
        <v>4279</v>
      </c>
      <c r="F6145" t="s">
        <v>13640</v>
      </c>
      <c r="G6145" s="11"/>
      <c r="H6145" s="11"/>
    </row>
    <row r="6146" spans="1:8" x14ac:dyDescent="0.35">
      <c r="A6146" t="str">
        <f t="shared" si="103"/>
        <v>RTXBWLangdale North SUSD Unit</v>
      </c>
      <c r="B6146" t="s">
        <v>228</v>
      </c>
      <c r="C6146" t="s">
        <v>13604</v>
      </c>
      <c r="D6146" t="s">
        <v>4280</v>
      </c>
      <c r="E6146" t="s">
        <v>2594</v>
      </c>
      <c r="F6146" t="s">
        <v>13641</v>
      </c>
      <c r="G6146" s="11"/>
      <c r="H6146" s="11"/>
    </row>
    <row r="6147" spans="1:8" x14ac:dyDescent="0.35">
      <c r="A6147" t="str">
        <f t="shared" si="103"/>
        <v>RTXBWLangdale South SUSD Unit</v>
      </c>
      <c r="B6147" t="s">
        <v>228</v>
      </c>
      <c r="C6147" t="s">
        <v>13604</v>
      </c>
      <c r="D6147" t="s">
        <v>4280</v>
      </c>
      <c r="E6147" t="s">
        <v>2594</v>
      </c>
      <c r="F6147" t="s">
        <v>13642</v>
      </c>
      <c r="G6147" s="11"/>
      <c r="H6147" s="11"/>
    </row>
    <row r="6148" spans="1:8" x14ac:dyDescent="0.35">
      <c r="A6148" t="str">
        <f t="shared" si="103"/>
        <v>RTXBWWGH Surgical Inpatients (Ward 7)</v>
      </c>
      <c r="B6148" t="s">
        <v>228</v>
      </c>
      <c r="C6148" t="s">
        <v>13604</v>
      </c>
      <c r="D6148" t="s">
        <v>4280</v>
      </c>
      <c r="E6148" t="s">
        <v>2594</v>
      </c>
      <c r="F6148" t="s">
        <v>13643</v>
      </c>
      <c r="G6148" s="11"/>
      <c r="H6148" s="11"/>
    </row>
    <row r="6149" spans="1:8" x14ac:dyDescent="0.35">
      <c r="A6149" t="str">
        <f t="shared" si="103"/>
        <v>RTXBWWGH Ward 2</v>
      </c>
      <c r="B6149" t="s">
        <v>228</v>
      </c>
      <c r="C6149" t="s">
        <v>13604</v>
      </c>
      <c r="D6149" t="s">
        <v>4280</v>
      </c>
      <c r="E6149" t="s">
        <v>2594</v>
      </c>
      <c r="F6149" t="s">
        <v>13644</v>
      </c>
      <c r="G6149" s="11"/>
      <c r="H6149" s="11"/>
    </row>
    <row r="6150" spans="1:8" x14ac:dyDescent="0.35">
      <c r="A6150" t="str">
        <f t="shared" si="103"/>
        <v>RJE09AMU County</v>
      </c>
      <c r="B6150" t="s">
        <v>221</v>
      </c>
      <c r="C6150" t="s">
        <v>13645</v>
      </c>
      <c r="D6150" t="s">
        <v>2176</v>
      </c>
      <c r="E6150" t="s">
        <v>2177</v>
      </c>
      <c r="F6150" t="s">
        <v>13646</v>
      </c>
      <c r="G6150" s="11"/>
      <c r="H6150" s="11"/>
    </row>
    <row r="6151" spans="1:8" x14ac:dyDescent="0.35">
      <c r="A6151" t="str">
        <f t="shared" si="103"/>
        <v>RJE09EOU</v>
      </c>
      <c r="B6151" t="s">
        <v>221</v>
      </c>
      <c r="C6151" t="s">
        <v>13645</v>
      </c>
      <c r="D6151" t="s">
        <v>2176</v>
      </c>
      <c r="E6151" t="s">
        <v>2177</v>
      </c>
      <c r="F6151" t="s">
        <v>13647</v>
      </c>
      <c r="G6151" s="11"/>
      <c r="H6151" s="11"/>
    </row>
    <row r="6152" spans="1:8" x14ac:dyDescent="0.35">
      <c r="A6152" t="str">
        <f t="shared" si="103"/>
        <v>RJE09Midwife Led Service</v>
      </c>
      <c r="B6152" t="s">
        <v>221</v>
      </c>
      <c r="C6152" t="s">
        <v>13645</v>
      </c>
      <c r="D6152" t="s">
        <v>2176</v>
      </c>
      <c r="E6152" t="s">
        <v>2177</v>
      </c>
      <c r="F6152" t="s">
        <v>13648</v>
      </c>
      <c r="G6152" s="11"/>
      <c r="H6152" s="11"/>
    </row>
    <row r="6153" spans="1:8" x14ac:dyDescent="0.35">
      <c r="A6153" t="str">
        <f t="shared" si="103"/>
        <v>RJE09Ward 12</v>
      </c>
      <c r="B6153" t="s">
        <v>221</v>
      </c>
      <c r="C6153" t="s">
        <v>13645</v>
      </c>
      <c r="D6153" t="s">
        <v>2176</v>
      </c>
      <c r="E6153" t="s">
        <v>2177</v>
      </c>
      <c r="F6153" t="s">
        <v>8754</v>
      </c>
      <c r="G6153" s="11"/>
      <c r="H6153" s="11"/>
    </row>
    <row r="6154" spans="1:8" x14ac:dyDescent="0.35">
      <c r="A6154" t="str">
        <f t="shared" si="103"/>
        <v>RJE09Ward 14</v>
      </c>
      <c r="B6154" t="s">
        <v>221</v>
      </c>
      <c r="C6154" t="s">
        <v>13645</v>
      </c>
      <c r="D6154" t="s">
        <v>2176</v>
      </c>
      <c r="E6154" t="s">
        <v>2177</v>
      </c>
      <c r="F6154" t="s">
        <v>8370</v>
      </c>
      <c r="G6154" s="11"/>
      <c r="H6154" s="11"/>
    </row>
    <row r="6155" spans="1:8" x14ac:dyDescent="0.35">
      <c r="A6155" t="str">
        <f t="shared" si="103"/>
        <v>RJE09Ward 15</v>
      </c>
      <c r="B6155" t="s">
        <v>221</v>
      </c>
      <c r="C6155" t="s">
        <v>13645</v>
      </c>
      <c r="D6155" t="s">
        <v>2176</v>
      </c>
      <c r="E6155" t="s">
        <v>2177</v>
      </c>
      <c r="F6155" t="s">
        <v>8371</v>
      </c>
      <c r="G6155" s="11"/>
      <c r="H6155" s="11"/>
    </row>
    <row r="6156" spans="1:8" x14ac:dyDescent="0.35">
      <c r="A6156" t="str">
        <f t="shared" si="103"/>
        <v>RJE09Ward 7</v>
      </c>
      <c r="B6156" t="s">
        <v>221</v>
      </c>
      <c r="C6156" t="s">
        <v>13645</v>
      </c>
      <c r="D6156" t="s">
        <v>2176</v>
      </c>
      <c r="E6156" t="s">
        <v>2177</v>
      </c>
      <c r="F6156" t="s">
        <v>8794</v>
      </c>
      <c r="G6156" s="11"/>
      <c r="H6156" s="11"/>
    </row>
    <row r="6157" spans="1:8" x14ac:dyDescent="0.35">
      <c r="A6157" t="str">
        <f t="shared" si="103"/>
        <v>RJE09Ward 8</v>
      </c>
      <c r="B6157" t="s">
        <v>221</v>
      </c>
      <c r="C6157" t="s">
        <v>13645</v>
      </c>
      <c r="D6157" t="s">
        <v>2176</v>
      </c>
      <c r="E6157" t="s">
        <v>2177</v>
      </c>
      <c r="F6157" t="s">
        <v>8757</v>
      </c>
      <c r="G6157" s="11"/>
      <c r="H6157" s="11"/>
    </row>
    <row r="6158" spans="1:8" x14ac:dyDescent="0.35">
      <c r="A6158" t="str">
        <f t="shared" si="103"/>
        <v>RJE01AMU Stoke</v>
      </c>
      <c r="B6158" t="s">
        <v>221</v>
      </c>
      <c r="C6158" t="s">
        <v>13645</v>
      </c>
      <c r="D6158" t="s">
        <v>2178</v>
      </c>
      <c r="E6158" t="s">
        <v>2179</v>
      </c>
      <c r="F6158" t="s">
        <v>13649</v>
      </c>
      <c r="G6158" s="11"/>
      <c r="H6158" s="11"/>
    </row>
    <row r="6159" spans="1:8" x14ac:dyDescent="0.35">
      <c r="A6159" t="str">
        <f t="shared" si="103"/>
        <v>RJE01Cardiac Critical Care Unit</v>
      </c>
      <c r="B6159" t="s">
        <v>221</v>
      </c>
      <c r="C6159" t="s">
        <v>13645</v>
      </c>
      <c r="D6159" t="s">
        <v>2178</v>
      </c>
      <c r="E6159" t="s">
        <v>2179</v>
      </c>
      <c r="F6159" t="s">
        <v>13650</v>
      </c>
      <c r="G6159" s="11"/>
      <c r="H6159" s="11"/>
    </row>
    <row r="6160" spans="1:8" x14ac:dyDescent="0.35">
      <c r="A6160" t="str">
        <f t="shared" si="103"/>
        <v>RJE01Critical Care Unit</v>
      </c>
      <c r="B6160" t="s">
        <v>221</v>
      </c>
      <c r="C6160" t="s">
        <v>13645</v>
      </c>
      <c r="D6160" t="s">
        <v>2178</v>
      </c>
      <c r="E6160" t="s">
        <v>2179</v>
      </c>
      <c r="F6160" t="s">
        <v>9455</v>
      </c>
      <c r="G6160" s="11"/>
      <c r="H6160" s="11"/>
    </row>
    <row r="6161" spans="1:8" x14ac:dyDescent="0.35">
      <c r="A6161" t="str">
        <f t="shared" si="103"/>
        <v>RJE01FEAU</v>
      </c>
      <c r="B6161" t="s">
        <v>221</v>
      </c>
      <c r="C6161" t="s">
        <v>13645</v>
      </c>
      <c r="D6161" t="s">
        <v>2178</v>
      </c>
      <c r="E6161" t="s">
        <v>2179</v>
      </c>
      <c r="F6161" t="s">
        <v>13651</v>
      </c>
      <c r="G6161" s="11"/>
      <c r="H6161" s="11"/>
    </row>
    <row r="6162" spans="1:8" x14ac:dyDescent="0.35">
      <c r="A6162" t="str">
        <f t="shared" si="103"/>
        <v>RJE01NICU</v>
      </c>
      <c r="B6162" t="s">
        <v>221</v>
      </c>
      <c r="C6162" t="s">
        <v>13645</v>
      </c>
      <c r="D6162" t="s">
        <v>2178</v>
      </c>
      <c r="E6162" t="s">
        <v>2179</v>
      </c>
      <c r="F6162" t="s">
        <v>8411</v>
      </c>
      <c r="G6162" s="11"/>
      <c r="H6162" s="11"/>
    </row>
    <row r="6163" spans="1:8" x14ac:dyDescent="0.35">
      <c r="A6163" t="str">
        <f t="shared" si="103"/>
        <v>RJE01SSCU</v>
      </c>
      <c r="B6163" t="s">
        <v>221</v>
      </c>
      <c r="C6163" t="s">
        <v>13645</v>
      </c>
      <c r="D6163" t="s">
        <v>2178</v>
      </c>
      <c r="E6163" t="s">
        <v>2179</v>
      </c>
      <c r="F6163" t="s">
        <v>13652</v>
      </c>
      <c r="G6163" s="11"/>
      <c r="H6163" s="11"/>
    </row>
    <row r="6164" spans="1:8" x14ac:dyDescent="0.35">
      <c r="A6164" t="str">
        <f t="shared" si="103"/>
        <v>RJE01Ward 100 SAU</v>
      </c>
      <c r="B6164" t="s">
        <v>221</v>
      </c>
      <c r="C6164" t="s">
        <v>13645</v>
      </c>
      <c r="D6164" t="s">
        <v>2178</v>
      </c>
      <c r="E6164" t="s">
        <v>2179</v>
      </c>
      <c r="F6164" t="s">
        <v>13653</v>
      </c>
      <c r="G6164" s="11"/>
      <c r="H6164" s="11"/>
    </row>
    <row r="6165" spans="1:8" x14ac:dyDescent="0.35">
      <c r="A6165" t="str">
        <f t="shared" si="103"/>
        <v>RJE01Ward 102</v>
      </c>
      <c r="B6165" t="s">
        <v>221</v>
      </c>
      <c r="C6165" t="s">
        <v>13645</v>
      </c>
      <c r="D6165" t="s">
        <v>2178</v>
      </c>
      <c r="E6165" t="s">
        <v>2179</v>
      </c>
      <c r="F6165" t="s">
        <v>13654</v>
      </c>
      <c r="G6165" s="11"/>
      <c r="H6165" s="11"/>
    </row>
    <row r="6166" spans="1:8" x14ac:dyDescent="0.35">
      <c r="A6166" t="str">
        <f t="shared" si="103"/>
        <v>RJE01Ward 103</v>
      </c>
      <c r="B6166" t="s">
        <v>221</v>
      </c>
      <c r="C6166" t="s">
        <v>13645</v>
      </c>
      <c r="D6166" t="s">
        <v>2178</v>
      </c>
      <c r="E6166" t="s">
        <v>2179</v>
      </c>
      <c r="F6166" t="s">
        <v>13655</v>
      </c>
      <c r="G6166" s="11"/>
      <c r="H6166" s="11"/>
    </row>
    <row r="6167" spans="1:8" x14ac:dyDescent="0.35">
      <c r="A6167" t="str">
        <f t="shared" si="103"/>
        <v>RJE01Ward 106/107</v>
      </c>
      <c r="B6167" t="s">
        <v>221</v>
      </c>
      <c r="C6167" t="s">
        <v>13645</v>
      </c>
      <c r="D6167" t="s">
        <v>2178</v>
      </c>
      <c r="E6167" t="s">
        <v>2179</v>
      </c>
      <c r="F6167" t="s">
        <v>13656</v>
      </c>
      <c r="G6167" s="11"/>
      <c r="H6167" s="11"/>
    </row>
    <row r="6168" spans="1:8" x14ac:dyDescent="0.35">
      <c r="A6168" t="str">
        <f t="shared" si="103"/>
        <v>RJE01Ward 108</v>
      </c>
      <c r="B6168" t="s">
        <v>221</v>
      </c>
      <c r="C6168" t="s">
        <v>13645</v>
      </c>
      <c r="D6168" t="s">
        <v>2178</v>
      </c>
      <c r="E6168" t="s">
        <v>2179</v>
      </c>
      <c r="F6168" t="s">
        <v>13657</v>
      </c>
      <c r="G6168" s="11"/>
      <c r="H6168" s="11"/>
    </row>
    <row r="6169" spans="1:8" x14ac:dyDescent="0.35">
      <c r="A6169" t="str">
        <f t="shared" si="103"/>
        <v>RJE01Ward 109</v>
      </c>
      <c r="B6169" t="s">
        <v>221</v>
      </c>
      <c r="C6169" t="s">
        <v>13645</v>
      </c>
      <c r="D6169" t="s">
        <v>2178</v>
      </c>
      <c r="E6169" t="s">
        <v>2179</v>
      </c>
      <c r="F6169" t="s">
        <v>13658</v>
      </c>
      <c r="G6169" s="11"/>
      <c r="H6169" s="11"/>
    </row>
    <row r="6170" spans="1:8" x14ac:dyDescent="0.35">
      <c r="A6170" t="str">
        <f t="shared" si="103"/>
        <v>RJE01Ward 110</v>
      </c>
      <c r="B6170" t="s">
        <v>221</v>
      </c>
      <c r="C6170" t="s">
        <v>13645</v>
      </c>
      <c r="D6170" t="s">
        <v>2178</v>
      </c>
      <c r="E6170" t="s">
        <v>2179</v>
      </c>
      <c r="F6170" t="s">
        <v>13659</v>
      </c>
      <c r="G6170" s="11"/>
      <c r="H6170" s="11"/>
    </row>
    <row r="6171" spans="1:8" x14ac:dyDescent="0.35">
      <c r="A6171" t="str">
        <f t="shared" si="103"/>
        <v>RJE01Ward 111</v>
      </c>
      <c r="B6171" t="s">
        <v>221</v>
      </c>
      <c r="C6171" t="s">
        <v>13645</v>
      </c>
      <c r="D6171" t="s">
        <v>2178</v>
      </c>
      <c r="E6171" t="s">
        <v>2179</v>
      </c>
      <c r="F6171" t="s">
        <v>13660</v>
      </c>
      <c r="G6171" s="11"/>
      <c r="H6171" s="11"/>
    </row>
    <row r="6172" spans="1:8" x14ac:dyDescent="0.35">
      <c r="A6172" t="str">
        <f t="shared" si="103"/>
        <v>RJE01Ward 112 EOU</v>
      </c>
      <c r="B6172" t="s">
        <v>221</v>
      </c>
      <c r="C6172" t="s">
        <v>13645</v>
      </c>
      <c r="D6172" t="s">
        <v>2178</v>
      </c>
      <c r="E6172" t="s">
        <v>2179</v>
      </c>
      <c r="F6172" t="s">
        <v>13661</v>
      </c>
      <c r="G6172" s="11"/>
      <c r="H6172" s="11"/>
    </row>
    <row r="6173" spans="1:8" x14ac:dyDescent="0.35">
      <c r="A6173" t="str">
        <f t="shared" si="103"/>
        <v>RJE01Ward 113</v>
      </c>
      <c r="B6173" t="s">
        <v>221</v>
      </c>
      <c r="C6173" t="s">
        <v>13645</v>
      </c>
      <c r="D6173" t="s">
        <v>2178</v>
      </c>
      <c r="E6173" t="s">
        <v>2179</v>
      </c>
      <c r="F6173" t="s">
        <v>13662</v>
      </c>
      <c r="G6173" s="11"/>
      <c r="H6173" s="11"/>
    </row>
    <row r="6174" spans="1:8" x14ac:dyDescent="0.35">
      <c r="A6174" t="str">
        <f t="shared" si="103"/>
        <v>RJE01Ward 117</v>
      </c>
      <c r="B6174" t="s">
        <v>221</v>
      </c>
      <c r="C6174" t="s">
        <v>13645</v>
      </c>
      <c r="D6174" t="s">
        <v>2178</v>
      </c>
      <c r="E6174" t="s">
        <v>2179</v>
      </c>
      <c r="F6174" t="s">
        <v>13663</v>
      </c>
      <c r="G6174" s="11"/>
      <c r="H6174" s="11"/>
    </row>
    <row r="6175" spans="1:8" x14ac:dyDescent="0.35">
      <c r="A6175" t="str">
        <f t="shared" si="103"/>
        <v>RJE01Ward 123 SSU</v>
      </c>
      <c r="B6175" t="s">
        <v>221</v>
      </c>
      <c r="C6175" t="s">
        <v>13645</v>
      </c>
      <c r="D6175" t="s">
        <v>2178</v>
      </c>
      <c r="E6175" t="s">
        <v>2179</v>
      </c>
      <c r="F6175" t="s">
        <v>13664</v>
      </c>
      <c r="G6175" s="11"/>
      <c r="H6175" s="11"/>
    </row>
    <row r="6176" spans="1:8" x14ac:dyDescent="0.35">
      <c r="A6176" t="str">
        <f t="shared" si="103"/>
        <v>RJE01Ward 124</v>
      </c>
      <c r="B6176" t="s">
        <v>221</v>
      </c>
      <c r="C6176" t="s">
        <v>13645</v>
      </c>
      <c r="D6176" t="s">
        <v>2178</v>
      </c>
      <c r="E6176" t="s">
        <v>2179</v>
      </c>
      <c r="F6176" t="s">
        <v>13665</v>
      </c>
      <c r="G6176" s="11"/>
      <c r="H6176" s="11"/>
    </row>
    <row r="6177" spans="1:8" x14ac:dyDescent="0.35">
      <c r="A6177" t="str">
        <f t="shared" si="103"/>
        <v>RJE01Ward 126</v>
      </c>
      <c r="B6177" t="s">
        <v>221</v>
      </c>
      <c r="C6177" t="s">
        <v>13645</v>
      </c>
      <c r="D6177" t="s">
        <v>2178</v>
      </c>
      <c r="E6177" t="s">
        <v>2179</v>
      </c>
      <c r="F6177" t="s">
        <v>13666</v>
      </c>
      <c r="G6177" s="11"/>
      <c r="H6177" s="11"/>
    </row>
    <row r="6178" spans="1:8" x14ac:dyDescent="0.35">
      <c r="A6178" t="str">
        <f t="shared" si="103"/>
        <v>RJE01Ward 127</v>
      </c>
      <c r="B6178" t="s">
        <v>221</v>
      </c>
      <c r="C6178" t="s">
        <v>13645</v>
      </c>
      <c r="D6178" t="s">
        <v>2178</v>
      </c>
      <c r="E6178" t="s">
        <v>2179</v>
      </c>
      <c r="F6178" t="s">
        <v>13667</v>
      </c>
      <c r="G6178" s="11"/>
      <c r="H6178" s="11"/>
    </row>
    <row r="6179" spans="1:8" x14ac:dyDescent="0.35">
      <c r="A6179" t="str">
        <f t="shared" si="103"/>
        <v>RJE01Ward 201</v>
      </c>
      <c r="B6179" t="s">
        <v>221</v>
      </c>
      <c r="C6179" t="s">
        <v>13645</v>
      </c>
      <c r="D6179" t="s">
        <v>2178</v>
      </c>
      <c r="E6179" t="s">
        <v>2179</v>
      </c>
      <c r="F6179" t="s">
        <v>13668</v>
      </c>
      <c r="G6179" s="11"/>
      <c r="H6179" s="11"/>
    </row>
    <row r="6180" spans="1:8" x14ac:dyDescent="0.35">
      <c r="A6180" t="str">
        <f t="shared" si="103"/>
        <v>RJE01Ward 205</v>
      </c>
      <c r="B6180" t="s">
        <v>221</v>
      </c>
      <c r="C6180" t="s">
        <v>13645</v>
      </c>
      <c r="D6180" t="s">
        <v>2178</v>
      </c>
      <c r="E6180" t="s">
        <v>2179</v>
      </c>
      <c r="F6180" t="s">
        <v>13669</v>
      </c>
      <c r="G6180" s="11"/>
      <c r="H6180" s="11"/>
    </row>
    <row r="6181" spans="1:8" x14ac:dyDescent="0.35">
      <c r="A6181" t="str">
        <f t="shared" si="103"/>
        <v>RJE01Ward 206</v>
      </c>
      <c r="B6181" t="s">
        <v>221</v>
      </c>
      <c r="C6181" t="s">
        <v>13645</v>
      </c>
      <c r="D6181" t="s">
        <v>2178</v>
      </c>
      <c r="E6181" t="s">
        <v>2179</v>
      </c>
      <c r="F6181" t="s">
        <v>13670</v>
      </c>
      <c r="G6181" s="11"/>
      <c r="H6181" s="11"/>
    </row>
    <row r="6182" spans="1:8" x14ac:dyDescent="0.35">
      <c r="A6182" t="str">
        <f t="shared" si="103"/>
        <v>RJE01Ward 215</v>
      </c>
      <c r="B6182" t="s">
        <v>221</v>
      </c>
      <c r="C6182" t="s">
        <v>13645</v>
      </c>
      <c r="D6182" t="s">
        <v>2178</v>
      </c>
      <c r="E6182" t="s">
        <v>2179</v>
      </c>
      <c r="F6182" t="s">
        <v>13671</v>
      </c>
      <c r="G6182" s="11"/>
      <c r="H6182" s="11"/>
    </row>
    <row r="6183" spans="1:8" x14ac:dyDescent="0.35">
      <c r="A6183" t="str">
        <f t="shared" si="103"/>
        <v>RJE01Ward 216</v>
      </c>
      <c r="B6183" t="s">
        <v>221</v>
      </c>
      <c r="C6183" t="s">
        <v>13645</v>
      </c>
      <c r="D6183" t="s">
        <v>2178</v>
      </c>
      <c r="E6183" t="s">
        <v>2179</v>
      </c>
      <c r="F6183" t="s">
        <v>13672</v>
      </c>
      <c r="G6183" s="11"/>
      <c r="H6183" s="11"/>
    </row>
    <row r="6184" spans="1:8" x14ac:dyDescent="0.35">
      <c r="A6184" t="str">
        <f t="shared" si="103"/>
        <v>RJE01Ward 217</v>
      </c>
      <c r="B6184" t="s">
        <v>221</v>
      </c>
      <c r="C6184" t="s">
        <v>13645</v>
      </c>
      <c r="D6184" t="s">
        <v>2178</v>
      </c>
      <c r="E6184" t="s">
        <v>2179</v>
      </c>
      <c r="F6184" t="s">
        <v>13673</v>
      </c>
      <c r="G6184" s="11"/>
      <c r="H6184" s="13"/>
    </row>
    <row r="6185" spans="1:8" x14ac:dyDescent="0.35">
      <c r="A6185" t="str">
        <f t="shared" si="103"/>
        <v>RJE01Ward 218 (Neuro)</v>
      </c>
      <c r="B6185" t="s">
        <v>221</v>
      </c>
      <c r="C6185" t="s">
        <v>13645</v>
      </c>
      <c r="D6185" t="s">
        <v>2178</v>
      </c>
      <c r="E6185" t="s">
        <v>2179</v>
      </c>
      <c r="F6185" t="s">
        <v>13674</v>
      </c>
      <c r="G6185" s="11"/>
      <c r="H6185" s="11"/>
    </row>
    <row r="6186" spans="1:8" x14ac:dyDescent="0.35">
      <c r="A6186" t="str">
        <f t="shared" si="103"/>
        <v>RJE01Ward 220</v>
      </c>
      <c r="B6186" t="s">
        <v>221</v>
      </c>
      <c r="C6186" t="s">
        <v>13645</v>
      </c>
      <c r="D6186" t="s">
        <v>2178</v>
      </c>
      <c r="E6186" t="s">
        <v>2179</v>
      </c>
      <c r="F6186" t="s">
        <v>13675</v>
      </c>
      <c r="G6186" s="11"/>
      <c r="H6186" s="11"/>
    </row>
    <row r="6187" spans="1:8" x14ac:dyDescent="0.35">
      <c r="A6187" t="str">
        <f t="shared" ref="A6187:A6250" si="104">CONCATENATE(D6187,F6187)</f>
        <v>RJE01Ward 221</v>
      </c>
      <c r="B6187" t="s">
        <v>221</v>
      </c>
      <c r="C6187" t="s">
        <v>13645</v>
      </c>
      <c r="D6187" t="s">
        <v>2178</v>
      </c>
      <c r="E6187" t="s">
        <v>2179</v>
      </c>
      <c r="F6187" t="s">
        <v>13676</v>
      </c>
      <c r="G6187" s="11"/>
      <c r="H6187" s="11"/>
    </row>
    <row r="6188" spans="1:8" x14ac:dyDescent="0.35">
      <c r="A6188" t="str">
        <f t="shared" si="104"/>
        <v>RJE01Ward 222</v>
      </c>
      <c r="B6188" t="s">
        <v>221</v>
      </c>
      <c r="C6188" t="s">
        <v>13645</v>
      </c>
      <c r="D6188" t="s">
        <v>2178</v>
      </c>
      <c r="E6188" t="s">
        <v>2179</v>
      </c>
      <c r="F6188" t="s">
        <v>13677</v>
      </c>
      <c r="G6188" s="11"/>
      <c r="H6188" s="11"/>
    </row>
    <row r="6189" spans="1:8" x14ac:dyDescent="0.35">
      <c r="A6189" t="str">
        <f t="shared" si="104"/>
        <v>RJE01Ward 223</v>
      </c>
      <c r="B6189" t="s">
        <v>221</v>
      </c>
      <c r="C6189" t="s">
        <v>13645</v>
      </c>
      <c r="D6189" t="s">
        <v>2178</v>
      </c>
      <c r="E6189" t="s">
        <v>2179</v>
      </c>
      <c r="F6189" t="s">
        <v>13678</v>
      </c>
      <c r="G6189" s="11"/>
      <c r="H6189" s="11"/>
    </row>
    <row r="6190" spans="1:8" x14ac:dyDescent="0.35">
      <c r="A6190" t="str">
        <f t="shared" si="104"/>
        <v>RJE01Ward 225</v>
      </c>
      <c r="B6190" t="s">
        <v>221</v>
      </c>
      <c r="C6190" t="s">
        <v>13645</v>
      </c>
      <c r="D6190" t="s">
        <v>2178</v>
      </c>
      <c r="E6190" t="s">
        <v>2179</v>
      </c>
      <c r="F6190" t="s">
        <v>13679</v>
      </c>
      <c r="G6190" s="11"/>
      <c r="H6190" s="11"/>
    </row>
    <row r="6191" spans="1:8" x14ac:dyDescent="0.35">
      <c r="A6191" t="str">
        <f t="shared" si="104"/>
        <v>RJE01Ward 226</v>
      </c>
      <c r="B6191" t="s">
        <v>221</v>
      </c>
      <c r="C6191" t="s">
        <v>13645</v>
      </c>
      <c r="D6191" t="s">
        <v>2178</v>
      </c>
      <c r="E6191" t="s">
        <v>2179</v>
      </c>
      <c r="F6191" t="s">
        <v>13680</v>
      </c>
      <c r="G6191" s="11"/>
      <c r="H6191" s="13"/>
    </row>
    <row r="6192" spans="1:8" x14ac:dyDescent="0.35">
      <c r="A6192" t="str">
        <f t="shared" si="104"/>
        <v>RJE01Ward 227 ARTU</v>
      </c>
      <c r="B6192" t="s">
        <v>221</v>
      </c>
      <c r="C6192" t="s">
        <v>13645</v>
      </c>
      <c r="D6192" t="s">
        <v>2178</v>
      </c>
      <c r="E6192" t="s">
        <v>2179</v>
      </c>
      <c r="F6192" t="s">
        <v>13681</v>
      </c>
      <c r="G6192" s="11"/>
      <c r="H6192" s="13"/>
    </row>
    <row r="6193" spans="1:8" x14ac:dyDescent="0.35">
      <c r="A6193" t="str">
        <f t="shared" si="104"/>
        <v>RJE01Ward 228</v>
      </c>
      <c r="B6193" t="s">
        <v>221</v>
      </c>
      <c r="C6193" t="s">
        <v>13645</v>
      </c>
      <c r="D6193" t="s">
        <v>2178</v>
      </c>
      <c r="E6193" t="s">
        <v>2179</v>
      </c>
      <c r="F6193" t="s">
        <v>13682</v>
      </c>
      <c r="G6193" s="11"/>
      <c r="H6193" s="11"/>
    </row>
    <row r="6194" spans="1:8" x14ac:dyDescent="0.35">
      <c r="A6194" t="str">
        <f t="shared" si="104"/>
        <v>RJE01Ward 230</v>
      </c>
      <c r="B6194" t="s">
        <v>221</v>
      </c>
      <c r="C6194" t="s">
        <v>13645</v>
      </c>
      <c r="D6194" t="s">
        <v>2178</v>
      </c>
      <c r="E6194" t="s">
        <v>2179</v>
      </c>
      <c r="F6194" t="s">
        <v>13683</v>
      </c>
      <c r="G6194" s="11"/>
      <c r="H6194" s="11"/>
    </row>
    <row r="6195" spans="1:8" x14ac:dyDescent="0.35">
      <c r="A6195" t="str">
        <f t="shared" si="104"/>
        <v>RJE01Ward 231 (ASU)</v>
      </c>
      <c r="B6195" t="s">
        <v>221</v>
      </c>
      <c r="C6195" t="s">
        <v>13645</v>
      </c>
      <c r="D6195" t="s">
        <v>2178</v>
      </c>
      <c r="E6195" t="s">
        <v>2179</v>
      </c>
      <c r="F6195" t="s">
        <v>13684</v>
      </c>
      <c r="G6195" s="11"/>
      <c r="H6195" s="11"/>
    </row>
    <row r="6196" spans="1:8" x14ac:dyDescent="0.35">
      <c r="A6196" t="str">
        <f t="shared" si="104"/>
        <v>RJE01Ward 232</v>
      </c>
      <c r="B6196" t="s">
        <v>221</v>
      </c>
      <c r="C6196" t="s">
        <v>13645</v>
      </c>
      <c r="D6196" t="s">
        <v>2178</v>
      </c>
      <c r="E6196" t="s">
        <v>2179</v>
      </c>
      <c r="F6196" t="s">
        <v>13685</v>
      </c>
      <c r="G6196" s="11"/>
      <c r="H6196" s="11"/>
    </row>
    <row r="6197" spans="1:8" x14ac:dyDescent="0.35">
      <c r="A6197" t="str">
        <f t="shared" si="104"/>
        <v>RJE01Ward 233</v>
      </c>
      <c r="B6197" t="s">
        <v>221</v>
      </c>
      <c r="C6197" t="s">
        <v>13645</v>
      </c>
      <c r="D6197" t="s">
        <v>2178</v>
      </c>
      <c r="E6197" t="s">
        <v>2179</v>
      </c>
      <c r="F6197" t="s">
        <v>13686</v>
      </c>
      <c r="G6197" s="11"/>
      <c r="H6197" s="11"/>
    </row>
    <row r="6198" spans="1:8" x14ac:dyDescent="0.35">
      <c r="A6198" t="str">
        <f t="shared" si="104"/>
        <v>RJE01Ward 75 (Diabetes &amp; Endocrinology)</v>
      </c>
      <c r="B6198" t="s">
        <v>221</v>
      </c>
      <c r="C6198" t="s">
        <v>13645</v>
      </c>
      <c r="D6198" t="s">
        <v>2178</v>
      </c>
      <c r="E6198" t="s">
        <v>2179</v>
      </c>
      <c r="F6198" t="s">
        <v>13687</v>
      </c>
      <c r="G6198" s="11"/>
      <c r="H6198" s="11"/>
    </row>
    <row r="6199" spans="1:8" x14ac:dyDescent="0.35">
      <c r="A6199" t="str">
        <f t="shared" si="104"/>
        <v>RJE01Ward 76a</v>
      </c>
      <c r="B6199" t="s">
        <v>221</v>
      </c>
      <c r="C6199" t="s">
        <v>13645</v>
      </c>
      <c r="D6199" t="s">
        <v>2178</v>
      </c>
      <c r="E6199" t="s">
        <v>2179</v>
      </c>
      <c r="F6199" t="s">
        <v>13688</v>
      </c>
      <c r="G6199" s="11"/>
      <c r="H6199" s="11"/>
    </row>
    <row r="6200" spans="1:8" x14ac:dyDescent="0.35">
      <c r="A6200" t="str">
        <f t="shared" si="104"/>
        <v>RJE01Ward 76b</v>
      </c>
      <c r="B6200" t="s">
        <v>221</v>
      </c>
      <c r="C6200" t="s">
        <v>13645</v>
      </c>
      <c r="D6200" t="s">
        <v>2178</v>
      </c>
      <c r="E6200" t="s">
        <v>2179</v>
      </c>
      <c r="F6200" t="s">
        <v>13689</v>
      </c>
      <c r="G6200" s="11"/>
      <c r="H6200" s="11"/>
    </row>
    <row r="6201" spans="1:8" x14ac:dyDescent="0.35">
      <c r="A6201" t="str">
        <f t="shared" si="104"/>
        <v>RJE01Ward 80</v>
      </c>
      <c r="B6201" t="s">
        <v>221</v>
      </c>
      <c r="C6201" t="s">
        <v>13645</v>
      </c>
      <c r="D6201" t="s">
        <v>2178</v>
      </c>
      <c r="E6201" t="s">
        <v>2179</v>
      </c>
      <c r="F6201" t="s">
        <v>13690</v>
      </c>
      <c r="G6201" s="11"/>
      <c r="H6201" s="11"/>
    </row>
    <row r="6202" spans="1:8" x14ac:dyDescent="0.35">
      <c r="A6202" t="str">
        <f t="shared" si="104"/>
        <v>RJE01Ward 81</v>
      </c>
      <c r="B6202" t="s">
        <v>221</v>
      </c>
      <c r="C6202" t="s">
        <v>13645</v>
      </c>
      <c r="D6202" t="s">
        <v>2178</v>
      </c>
      <c r="E6202" t="s">
        <v>2179</v>
      </c>
      <c r="F6202" t="s">
        <v>13691</v>
      </c>
      <c r="G6202" s="11"/>
      <c r="H6202" s="11"/>
    </row>
    <row r="6203" spans="1:8" x14ac:dyDescent="0.35">
      <c r="A6203" t="str">
        <f t="shared" si="104"/>
        <v>RK950AMU Tavy</v>
      </c>
      <c r="B6203" t="s">
        <v>163</v>
      </c>
      <c r="C6203" t="s">
        <v>13692</v>
      </c>
      <c r="D6203" t="s">
        <v>2224</v>
      </c>
      <c r="E6203" t="s">
        <v>2225</v>
      </c>
      <c r="F6203" t="s">
        <v>13693</v>
      </c>
      <c r="G6203" s="11"/>
      <c r="H6203" s="11"/>
    </row>
    <row r="6204" spans="1:8" x14ac:dyDescent="0.35">
      <c r="A6204" t="str">
        <f t="shared" si="104"/>
        <v>RK950AMU Thrushel</v>
      </c>
      <c r="B6204" t="s">
        <v>163</v>
      </c>
      <c r="C6204" t="s">
        <v>13692</v>
      </c>
      <c r="D6204" t="s">
        <v>2224</v>
      </c>
      <c r="E6204" t="s">
        <v>2225</v>
      </c>
      <c r="F6204" t="s">
        <v>13694</v>
      </c>
      <c r="G6204" s="11"/>
      <c r="H6204" s="11"/>
    </row>
    <row r="6205" spans="1:8" x14ac:dyDescent="0.35">
      <c r="A6205" t="str">
        <f t="shared" si="104"/>
        <v>RK950Bickleigh Ward</v>
      </c>
      <c r="B6205" t="s">
        <v>163</v>
      </c>
      <c r="C6205" t="s">
        <v>13692</v>
      </c>
      <c r="D6205" t="s">
        <v>2224</v>
      </c>
      <c r="E6205" t="s">
        <v>2225</v>
      </c>
      <c r="F6205" t="s">
        <v>13695</v>
      </c>
      <c r="G6205" s="11"/>
      <c r="H6205" s="11"/>
    </row>
    <row r="6206" spans="1:8" x14ac:dyDescent="0.35">
      <c r="A6206" t="str">
        <f t="shared" si="104"/>
        <v>RK950Bracken Stem Cell Unit</v>
      </c>
      <c r="B6206" t="s">
        <v>163</v>
      </c>
      <c r="C6206" t="s">
        <v>13692</v>
      </c>
      <c r="D6206" t="s">
        <v>2224</v>
      </c>
      <c r="E6206" t="s">
        <v>2225</v>
      </c>
      <c r="F6206" t="s">
        <v>13696</v>
      </c>
      <c r="G6206" s="11"/>
      <c r="H6206" s="11"/>
    </row>
    <row r="6207" spans="1:8" x14ac:dyDescent="0.35">
      <c r="A6207" t="str">
        <f t="shared" si="104"/>
        <v>RK950Braunton Ward</v>
      </c>
      <c r="B6207" t="s">
        <v>163</v>
      </c>
      <c r="C6207" t="s">
        <v>13692</v>
      </c>
      <c r="D6207" t="s">
        <v>2224</v>
      </c>
      <c r="E6207" t="s">
        <v>2225</v>
      </c>
      <c r="F6207" t="s">
        <v>13697</v>
      </c>
      <c r="G6207" s="11"/>
      <c r="H6207" s="11"/>
    </row>
    <row r="6208" spans="1:8" x14ac:dyDescent="0.35">
      <c r="A6208" t="str">
        <f t="shared" si="104"/>
        <v>RK950Brent Ward</v>
      </c>
      <c r="B6208" t="s">
        <v>163</v>
      </c>
      <c r="C6208" t="s">
        <v>13692</v>
      </c>
      <c r="D6208" t="s">
        <v>2224</v>
      </c>
      <c r="E6208" t="s">
        <v>2225</v>
      </c>
      <c r="F6208" t="s">
        <v>13698</v>
      </c>
      <c r="G6208" s="11"/>
      <c r="H6208" s="11"/>
    </row>
    <row r="6209" spans="1:8" x14ac:dyDescent="0.35">
      <c r="A6209" t="str">
        <f t="shared" si="104"/>
        <v>RK950Burrator Ward</v>
      </c>
      <c r="B6209" t="s">
        <v>163</v>
      </c>
      <c r="C6209" t="s">
        <v>13692</v>
      </c>
      <c r="D6209" t="s">
        <v>2224</v>
      </c>
      <c r="E6209" t="s">
        <v>2225</v>
      </c>
      <c r="F6209" t="s">
        <v>13699</v>
      </c>
      <c r="G6209" s="11"/>
      <c r="H6209" s="11"/>
    </row>
    <row r="6210" spans="1:8" x14ac:dyDescent="0.35">
      <c r="A6210" t="str">
        <f t="shared" si="104"/>
        <v>RK950Clearbrook Ward</v>
      </c>
      <c r="B6210" t="s">
        <v>163</v>
      </c>
      <c r="C6210" t="s">
        <v>13692</v>
      </c>
      <c r="D6210" t="s">
        <v>2224</v>
      </c>
      <c r="E6210" t="s">
        <v>2225</v>
      </c>
      <c r="F6210" t="s">
        <v>13700</v>
      </c>
      <c r="G6210" s="11"/>
      <c r="H6210" s="11"/>
    </row>
    <row r="6211" spans="1:8" x14ac:dyDescent="0.35">
      <c r="A6211" t="str">
        <f t="shared" si="104"/>
        <v>RK950Crownhill Ward</v>
      </c>
      <c r="B6211" t="s">
        <v>163</v>
      </c>
      <c r="C6211" t="s">
        <v>13692</v>
      </c>
      <c r="D6211" t="s">
        <v>2224</v>
      </c>
      <c r="E6211" t="s">
        <v>2225</v>
      </c>
      <c r="F6211" t="s">
        <v>13701</v>
      </c>
      <c r="G6211" s="11"/>
      <c r="H6211" s="11"/>
    </row>
    <row r="6212" spans="1:8" x14ac:dyDescent="0.35">
      <c r="A6212" t="str">
        <f t="shared" si="104"/>
        <v>RK950Hartor Ward</v>
      </c>
      <c r="B6212" t="s">
        <v>163</v>
      </c>
      <c r="C6212" t="s">
        <v>13692</v>
      </c>
      <c r="D6212" t="s">
        <v>2224</v>
      </c>
      <c r="E6212" t="s">
        <v>2225</v>
      </c>
      <c r="F6212" t="s">
        <v>13702</v>
      </c>
      <c r="G6212" s="11"/>
      <c r="H6212" s="11"/>
    </row>
    <row r="6213" spans="1:8" x14ac:dyDescent="0.35">
      <c r="A6213" t="str">
        <f t="shared" si="104"/>
        <v>RK950Hembury HCE Ward</v>
      </c>
      <c r="B6213" t="s">
        <v>163</v>
      </c>
      <c r="C6213" t="s">
        <v>13692</v>
      </c>
      <c r="D6213" t="s">
        <v>2224</v>
      </c>
      <c r="E6213" t="s">
        <v>2225</v>
      </c>
      <c r="F6213" t="s">
        <v>13703</v>
      </c>
      <c r="G6213" s="11"/>
      <c r="H6213" s="11"/>
    </row>
    <row r="6214" spans="1:8" x14ac:dyDescent="0.35">
      <c r="A6214" t="str">
        <f t="shared" si="104"/>
        <v>RK950Hexworthy Ward</v>
      </c>
      <c r="B6214" t="s">
        <v>163</v>
      </c>
      <c r="C6214" t="s">
        <v>13692</v>
      </c>
      <c r="D6214" t="s">
        <v>2224</v>
      </c>
      <c r="E6214" t="s">
        <v>2225</v>
      </c>
      <c r="F6214" t="s">
        <v>13704</v>
      </c>
      <c r="G6214" s="11"/>
      <c r="H6214" s="11"/>
    </row>
    <row r="6215" spans="1:8" x14ac:dyDescent="0.35">
      <c r="A6215" t="str">
        <f t="shared" si="104"/>
        <v>RK950Honeyford Ward</v>
      </c>
      <c r="B6215" t="s">
        <v>163</v>
      </c>
      <c r="C6215" t="s">
        <v>13692</v>
      </c>
      <c r="D6215" t="s">
        <v>2224</v>
      </c>
      <c r="E6215" t="s">
        <v>2225</v>
      </c>
      <c r="F6215" t="s">
        <v>13705</v>
      </c>
      <c r="G6215" s="11"/>
      <c r="H6215" s="11"/>
    </row>
    <row r="6216" spans="1:8" x14ac:dyDescent="0.35">
      <c r="A6216" t="str">
        <f t="shared" si="104"/>
        <v>RK950Inpatient Midwifery</v>
      </c>
      <c r="B6216" t="s">
        <v>163</v>
      </c>
      <c r="C6216" t="s">
        <v>13692</v>
      </c>
      <c r="D6216" t="s">
        <v>2224</v>
      </c>
      <c r="E6216" t="s">
        <v>2225</v>
      </c>
      <c r="F6216" t="s">
        <v>13706</v>
      </c>
      <c r="G6216" s="11"/>
      <c r="H6216" s="11"/>
    </row>
    <row r="6217" spans="1:8" x14ac:dyDescent="0.35">
      <c r="A6217" t="str">
        <f t="shared" si="104"/>
        <v>RK950Lynher Ward</v>
      </c>
      <c r="B6217" t="s">
        <v>163</v>
      </c>
      <c r="C6217" t="s">
        <v>13692</v>
      </c>
      <c r="D6217" t="s">
        <v>2224</v>
      </c>
      <c r="E6217" t="s">
        <v>2225</v>
      </c>
      <c r="F6217" t="s">
        <v>13707</v>
      </c>
      <c r="G6217" s="11"/>
      <c r="H6217" s="11"/>
    </row>
    <row r="6218" spans="1:8" x14ac:dyDescent="0.35">
      <c r="A6218" t="str">
        <f t="shared" si="104"/>
        <v>RK950Marlborough (Hound) Ward</v>
      </c>
      <c r="B6218" t="s">
        <v>163</v>
      </c>
      <c r="C6218" t="s">
        <v>13692</v>
      </c>
      <c r="D6218" t="s">
        <v>2224</v>
      </c>
      <c r="E6218" t="s">
        <v>2225</v>
      </c>
      <c r="F6218" t="s">
        <v>13708</v>
      </c>
      <c r="G6218" s="11"/>
      <c r="H6218" s="11"/>
    </row>
    <row r="6219" spans="1:8" x14ac:dyDescent="0.35">
      <c r="A6219" t="str">
        <f t="shared" si="104"/>
        <v>RK950Mayflower Ward</v>
      </c>
      <c r="B6219" t="s">
        <v>163</v>
      </c>
      <c r="C6219" t="s">
        <v>13692</v>
      </c>
      <c r="D6219" t="s">
        <v>2224</v>
      </c>
      <c r="E6219" t="s">
        <v>2225</v>
      </c>
      <c r="F6219" t="s">
        <v>13709</v>
      </c>
      <c r="G6219" s="11"/>
      <c r="H6219" s="11"/>
    </row>
    <row r="6220" spans="1:8" x14ac:dyDescent="0.35">
      <c r="A6220" t="str">
        <f t="shared" si="104"/>
        <v>RK950Meavy Ward</v>
      </c>
      <c r="B6220" t="s">
        <v>163</v>
      </c>
      <c r="C6220" t="s">
        <v>13692</v>
      </c>
      <c r="D6220" t="s">
        <v>2224</v>
      </c>
      <c r="E6220" t="s">
        <v>2225</v>
      </c>
      <c r="F6220" t="s">
        <v>13710</v>
      </c>
      <c r="G6220" s="11"/>
      <c r="H6220" s="11"/>
    </row>
    <row r="6221" spans="1:8" x14ac:dyDescent="0.35">
      <c r="A6221" t="str">
        <f t="shared" si="104"/>
        <v>RK950Meldon Diabetes Ward</v>
      </c>
      <c r="B6221" t="s">
        <v>163</v>
      </c>
      <c r="C6221" t="s">
        <v>13692</v>
      </c>
      <c r="D6221" t="s">
        <v>2224</v>
      </c>
      <c r="E6221" t="s">
        <v>2225</v>
      </c>
      <c r="F6221" t="s">
        <v>13711</v>
      </c>
      <c r="G6221" s="11"/>
      <c r="H6221" s="11"/>
    </row>
    <row r="6222" spans="1:8" x14ac:dyDescent="0.35">
      <c r="A6222" t="str">
        <f t="shared" si="104"/>
        <v>RK950Merivale ASU</v>
      </c>
      <c r="B6222" t="s">
        <v>163</v>
      </c>
      <c r="C6222" t="s">
        <v>13692</v>
      </c>
      <c r="D6222" t="s">
        <v>2224</v>
      </c>
      <c r="E6222" t="s">
        <v>2225</v>
      </c>
      <c r="F6222" t="s">
        <v>13712</v>
      </c>
      <c r="G6222" s="11"/>
      <c r="H6222" s="11"/>
    </row>
    <row r="6223" spans="1:8" x14ac:dyDescent="0.35">
      <c r="A6223" t="str">
        <f t="shared" si="104"/>
        <v>RK950Monkswell Ward</v>
      </c>
      <c r="B6223" t="s">
        <v>163</v>
      </c>
      <c r="C6223" t="s">
        <v>13692</v>
      </c>
      <c r="D6223" t="s">
        <v>2224</v>
      </c>
      <c r="E6223" t="s">
        <v>2225</v>
      </c>
      <c r="F6223" t="s">
        <v>13713</v>
      </c>
      <c r="G6223" s="11"/>
      <c r="H6223" s="11"/>
    </row>
    <row r="6224" spans="1:8" x14ac:dyDescent="0.35">
      <c r="A6224" t="str">
        <f t="shared" si="104"/>
        <v>RK950Moorgate Ward</v>
      </c>
      <c r="B6224" t="s">
        <v>163</v>
      </c>
      <c r="C6224" t="s">
        <v>13692</v>
      </c>
      <c r="D6224" t="s">
        <v>2224</v>
      </c>
      <c r="E6224" t="s">
        <v>2225</v>
      </c>
      <c r="F6224" t="s">
        <v>13714</v>
      </c>
      <c r="G6224" s="11"/>
      <c r="H6224" s="11"/>
    </row>
    <row r="6225" spans="1:8" x14ac:dyDescent="0.35">
      <c r="A6225" t="str">
        <f t="shared" si="104"/>
        <v>RK950NICU 17 Cot</v>
      </c>
      <c r="B6225" t="s">
        <v>163</v>
      </c>
      <c r="C6225" t="s">
        <v>13692</v>
      </c>
      <c r="D6225" t="s">
        <v>2224</v>
      </c>
      <c r="E6225" t="s">
        <v>2225</v>
      </c>
      <c r="F6225" t="s">
        <v>13715</v>
      </c>
      <c r="G6225" s="11"/>
      <c r="H6225" s="11"/>
    </row>
    <row r="6226" spans="1:8" x14ac:dyDescent="0.35">
      <c r="A6226" t="str">
        <f t="shared" si="104"/>
        <v>RK950Norfolk Ward</v>
      </c>
      <c r="B6226" t="s">
        <v>163</v>
      </c>
      <c r="C6226" t="s">
        <v>13692</v>
      </c>
      <c r="D6226" t="s">
        <v>2224</v>
      </c>
      <c r="E6226" t="s">
        <v>2225</v>
      </c>
      <c r="F6226" t="s">
        <v>12371</v>
      </c>
      <c r="G6226" s="11"/>
      <c r="H6226" s="11"/>
    </row>
    <row r="6227" spans="1:8" x14ac:dyDescent="0.35">
      <c r="A6227" t="str">
        <f t="shared" si="104"/>
        <v>RK950Paed HDU</v>
      </c>
      <c r="B6227" t="s">
        <v>163</v>
      </c>
      <c r="C6227" t="s">
        <v>13692</v>
      </c>
      <c r="D6227" t="s">
        <v>2224</v>
      </c>
      <c r="E6227" t="s">
        <v>2225</v>
      </c>
      <c r="F6227" t="s">
        <v>13716</v>
      </c>
      <c r="G6227" s="11"/>
      <c r="H6227" s="11"/>
    </row>
    <row r="6228" spans="1:8" x14ac:dyDescent="0.35">
      <c r="A6228" t="str">
        <f t="shared" si="104"/>
        <v>RK950Pencarrow Ward</v>
      </c>
      <c r="B6228" t="s">
        <v>163</v>
      </c>
      <c r="C6228" t="s">
        <v>13692</v>
      </c>
      <c r="D6228" t="s">
        <v>2224</v>
      </c>
      <c r="E6228" t="s">
        <v>2225</v>
      </c>
      <c r="F6228" t="s">
        <v>13717</v>
      </c>
      <c r="G6228" s="11"/>
      <c r="H6228" s="11"/>
    </row>
    <row r="6229" spans="1:8" x14ac:dyDescent="0.35">
      <c r="A6229" t="str">
        <f t="shared" si="104"/>
        <v>RK950Penrose Ward</v>
      </c>
      <c r="B6229" t="s">
        <v>163</v>
      </c>
      <c r="C6229" t="s">
        <v>13692</v>
      </c>
      <c r="D6229" t="s">
        <v>2224</v>
      </c>
      <c r="E6229" t="s">
        <v>2225</v>
      </c>
      <c r="F6229" t="s">
        <v>13718</v>
      </c>
      <c r="G6229" s="11"/>
      <c r="H6229" s="11"/>
    </row>
    <row r="6230" spans="1:8" x14ac:dyDescent="0.35">
      <c r="A6230" t="str">
        <f t="shared" si="104"/>
        <v>RK950Sharp Ward</v>
      </c>
      <c r="B6230" t="s">
        <v>163</v>
      </c>
      <c r="C6230" t="s">
        <v>13692</v>
      </c>
      <c r="D6230" t="s">
        <v>2224</v>
      </c>
      <c r="E6230" t="s">
        <v>2225</v>
      </c>
      <c r="F6230" t="s">
        <v>13719</v>
      </c>
      <c r="G6230" s="11"/>
      <c r="H6230" s="11"/>
    </row>
    <row r="6231" spans="1:8" x14ac:dyDescent="0.35">
      <c r="A6231" t="str">
        <f t="shared" si="104"/>
        <v>RK950Shaugh Ward</v>
      </c>
      <c r="B6231" t="s">
        <v>163</v>
      </c>
      <c r="C6231" t="s">
        <v>13692</v>
      </c>
      <c r="D6231" t="s">
        <v>2224</v>
      </c>
      <c r="E6231" t="s">
        <v>2225</v>
      </c>
      <c r="F6231" t="s">
        <v>13720</v>
      </c>
      <c r="G6231" s="11"/>
      <c r="H6231" s="11"/>
    </row>
    <row r="6232" spans="1:8" x14ac:dyDescent="0.35">
      <c r="A6232" t="str">
        <f t="shared" si="104"/>
        <v>RK950Shipley Ward</v>
      </c>
      <c r="B6232" t="s">
        <v>163</v>
      </c>
      <c r="C6232" t="s">
        <v>13692</v>
      </c>
      <c r="D6232" t="s">
        <v>2224</v>
      </c>
      <c r="E6232" t="s">
        <v>2225</v>
      </c>
      <c r="F6232" t="s">
        <v>13721</v>
      </c>
      <c r="G6232" s="11"/>
      <c r="H6232" s="11"/>
    </row>
    <row r="6233" spans="1:8" x14ac:dyDescent="0.35">
      <c r="A6233" t="str">
        <f t="shared" si="104"/>
        <v>RK950Stannon Ward</v>
      </c>
      <c r="B6233" t="s">
        <v>163</v>
      </c>
      <c r="C6233" t="s">
        <v>13692</v>
      </c>
      <c r="D6233" t="s">
        <v>2224</v>
      </c>
      <c r="E6233" t="s">
        <v>2225</v>
      </c>
      <c r="F6233" t="s">
        <v>13722</v>
      </c>
      <c r="G6233" s="11"/>
      <c r="H6233" s="11"/>
    </row>
    <row r="6234" spans="1:8" x14ac:dyDescent="0.35">
      <c r="A6234" t="str">
        <f t="shared" si="104"/>
        <v>RK950Stonehouse Ward</v>
      </c>
      <c r="B6234" t="s">
        <v>163</v>
      </c>
      <c r="C6234" t="s">
        <v>13692</v>
      </c>
      <c r="D6234" t="s">
        <v>2224</v>
      </c>
      <c r="E6234" t="s">
        <v>2225</v>
      </c>
      <c r="F6234" t="s">
        <v>12424</v>
      </c>
      <c r="G6234" s="11"/>
      <c r="H6234" s="11"/>
    </row>
    <row r="6235" spans="1:8" x14ac:dyDescent="0.35">
      <c r="A6235" t="str">
        <f t="shared" si="104"/>
        <v>RK950Surgical Assessment Unit</v>
      </c>
      <c r="B6235" t="s">
        <v>163</v>
      </c>
      <c r="C6235" t="s">
        <v>13692</v>
      </c>
      <c r="D6235" t="s">
        <v>2224</v>
      </c>
      <c r="E6235" t="s">
        <v>2225</v>
      </c>
      <c r="F6235" t="s">
        <v>8784</v>
      </c>
      <c r="G6235" s="11"/>
      <c r="H6235" s="11"/>
    </row>
    <row r="6236" spans="1:8" x14ac:dyDescent="0.35">
      <c r="A6236" t="str">
        <f t="shared" si="104"/>
        <v>RK950Tamar Ward</v>
      </c>
      <c r="B6236" t="s">
        <v>163</v>
      </c>
      <c r="C6236" t="s">
        <v>13692</v>
      </c>
      <c r="D6236" t="s">
        <v>2224</v>
      </c>
      <c r="E6236" t="s">
        <v>2225</v>
      </c>
      <c r="F6236" t="s">
        <v>13723</v>
      </c>
      <c r="G6236" s="11"/>
      <c r="H6236" s="11"/>
    </row>
    <row r="6237" spans="1:8" x14ac:dyDescent="0.35">
      <c r="A6237" t="str">
        <f t="shared" si="104"/>
        <v>RK950Torcross CCU</v>
      </c>
      <c r="B6237" t="s">
        <v>163</v>
      </c>
      <c r="C6237" t="s">
        <v>13692</v>
      </c>
      <c r="D6237" t="s">
        <v>2224</v>
      </c>
      <c r="E6237" t="s">
        <v>2225</v>
      </c>
      <c r="F6237" t="s">
        <v>13724</v>
      </c>
      <c r="G6237" s="11"/>
      <c r="H6237" s="11"/>
    </row>
    <row r="6238" spans="1:8" x14ac:dyDescent="0.35">
      <c r="A6238" t="str">
        <f t="shared" si="104"/>
        <v>RK950Torrington HDU</v>
      </c>
      <c r="B6238" t="s">
        <v>163</v>
      </c>
      <c r="C6238" t="s">
        <v>13692</v>
      </c>
      <c r="D6238" t="s">
        <v>2224</v>
      </c>
      <c r="E6238" t="s">
        <v>2225</v>
      </c>
      <c r="F6238" t="s">
        <v>13725</v>
      </c>
      <c r="G6238" s="11"/>
      <c r="H6238" s="11"/>
    </row>
    <row r="6239" spans="1:8" x14ac:dyDescent="0.35">
      <c r="A6239" t="str">
        <f t="shared" si="104"/>
        <v>RK950Torrington ITU</v>
      </c>
      <c r="B6239" t="s">
        <v>163</v>
      </c>
      <c r="C6239" t="s">
        <v>13692</v>
      </c>
      <c r="D6239" t="s">
        <v>2224</v>
      </c>
      <c r="E6239" t="s">
        <v>2225</v>
      </c>
      <c r="F6239" t="s">
        <v>13726</v>
      </c>
      <c r="G6239" s="11"/>
      <c r="H6239" s="11"/>
    </row>
    <row r="6240" spans="1:8" x14ac:dyDescent="0.35">
      <c r="A6240" t="str">
        <f t="shared" si="104"/>
        <v>RK950Whitehorse Ward</v>
      </c>
      <c r="B6240" t="s">
        <v>163</v>
      </c>
      <c r="C6240" t="s">
        <v>13692</v>
      </c>
      <c r="D6240" t="s">
        <v>2224</v>
      </c>
      <c r="E6240" t="s">
        <v>2225</v>
      </c>
      <c r="F6240" t="s">
        <v>13727</v>
      </c>
      <c r="G6240" s="11"/>
      <c r="H6240" s="11"/>
    </row>
    <row r="6241" spans="1:8" x14ac:dyDescent="0.35">
      <c r="A6241" t="str">
        <f t="shared" si="104"/>
        <v>RK950Wildgoose Ward</v>
      </c>
      <c r="B6241" t="s">
        <v>163</v>
      </c>
      <c r="C6241" t="s">
        <v>13692</v>
      </c>
      <c r="D6241" t="s">
        <v>2224</v>
      </c>
      <c r="E6241" t="s">
        <v>2225</v>
      </c>
      <c r="F6241" t="s">
        <v>13728</v>
      </c>
      <c r="G6241" s="11"/>
      <c r="H6241" s="11"/>
    </row>
    <row r="6242" spans="1:8" x14ac:dyDescent="0.35">
      <c r="A6242" t="str">
        <f t="shared" si="104"/>
        <v>RK950Wolf Ward</v>
      </c>
      <c r="B6242" t="s">
        <v>163</v>
      </c>
      <c r="C6242" t="s">
        <v>13692</v>
      </c>
      <c r="D6242" t="s">
        <v>2224</v>
      </c>
      <c r="E6242" t="s">
        <v>2225</v>
      </c>
      <c r="F6242" t="s">
        <v>13729</v>
      </c>
      <c r="G6242" s="11"/>
      <c r="H6242" s="11"/>
    </row>
    <row r="6243" spans="1:8" x14ac:dyDescent="0.35">
      <c r="A6243" t="str">
        <f t="shared" si="104"/>
        <v>RK950Woodcock Ward</v>
      </c>
      <c r="B6243" t="s">
        <v>163</v>
      </c>
      <c r="C6243" t="s">
        <v>13692</v>
      </c>
      <c r="D6243" t="s">
        <v>2224</v>
      </c>
      <c r="E6243" t="s">
        <v>2225</v>
      </c>
      <c r="F6243" t="s">
        <v>13730</v>
      </c>
      <c r="G6243" s="11"/>
      <c r="H6243" s="11"/>
    </row>
    <row r="6244" spans="1:8" x14ac:dyDescent="0.35">
      <c r="A6244" t="str">
        <f t="shared" si="104"/>
        <v>N6J7VAlbourne Ward (1st Floor)</v>
      </c>
      <c r="B6244" t="s">
        <v>234</v>
      </c>
      <c r="C6244" t="s">
        <v>14718</v>
      </c>
      <c r="D6244" t="s">
        <v>14722</v>
      </c>
      <c r="E6244" t="s">
        <v>678</v>
      </c>
      <c r="F6244" t="s">
        <v>8861</v>
      </c>
      <c r="G6244" s="11"/>
      <c r="H6244" s="11"/>
    </row>
    <row r="6245" spans="1:8" x14ac:dyDescent="0.35">
      <c r="A6245" t="str">
        <f t="shared" si="104"/>
        <v>N6J7VAnsty Ward (1st Floor)</v>
      </c>
      <c r="B6245" t="s">
        <v>234</v>
      </c>
      <c r="C6245" t="s">
        <v>14718</v>
      </c>
      <c r="D6245" t="s">
        <v>14722</v>
      </c>
      <c r="E6245" t="s">
        <v>678</v>
      </c>
      <c r="F6245" t="s">
        <v>8862</v>
      </c>
      <c r="G6245" s="11"/>
      <c r="H6245" s="11"/>
    </row>
    <row r="6246" spans="1:8" x14ac:dyDescent="0.35">
      <c r="A6246" t="str">
        <f t="shared" si="104"/>
        <v>N6J7VArdingly Ward (2nd Floor)</v>
      </c>
      <c r="B6246" t="s">
        <v>234</v>
      </c>
      <c r="C6246" t="s">
        <v>14718</v>
      </c>
      <c r="D6246" t="s">
        <v>14722</v>
      </c>
      <c r="E6246" t="s">
        <v>678</v>
      </c>
      <c r="F6246" t="s">
        <v>8863</v>
      </c>
      <c r="G6246" s="11"/>
      <c r="H6246" s="11"/>
    </row>
    <row r="6247" spans="1:8" x14ac:dyDescent="0.35">
      <c r="A6247" t="str">
        <f t="shared" si="104"/>
        <v>N6J7VBalcombe Ward (Ground Floor)</v>
      </c>
      <c r="B6247" t="s">
        <v>234</v>
      </c>
      <c r="C6247" t="s">
        <v>14718</v>
      </c>
      <c r="D6247" t="s">
        <v>14722</v>
      </c>
      <c r="E6247" t="s">
        <v>678</v>
      </c>
      <c r="F6247" t="s">
        <v>8864</v>
      </c>
      <c r="G6247" s="11"/>
      <c r="H6247" s="11"/>
    </row>
    <row r="6248" spans="1:8" x14ac:dyDescent="0.35">
      <c r="A6248" t="str">
        <f t="shared" si="104"/>
        <v>N6J7VClayton Ward</v>
      </c>
      <c r="B6248" t="s">
        <v>234</v>
      </c>
      <c r="C6248" t="s">
        <v>14718</v>
      </c>
      <c r="D6248" t="s">
        <v>14722</v>
      </c>
      <c r="E6248" t="s">
        <v>678</v>
      </c>
      <c r="F6248" t="s">
        <v>8865</v>
      </c>
      <c r="G6248" s="11"/>
      <c r="H6248" s="11"/>
    </row>
    <row r="6249" spans="1:8" x14ac:dyDescent="0.35">
      <c r="A6249" t="str">
        <f t="shared" si="104"/>
        <v>N6J7VHorsted Keynes Ward (2nd Floor)</v>
      </c>
      <c r="B6249" t="s">
        <v>234</v>
      </c>
      <c r="C6249" t="s">
        <v>14718</v>
      </c>
      <c r="D6249" t="s">
        <v>14722</v>
      </c>
      <c r="E6249" t="s">
        <v>678</v>
      </c>
      <c r="F6249" t="s">
        <v>8866</v>
      </c>
      <c r="G6249" s="11"/>
      <c r="H6249" s="11"/>
    </row>
    <row r="6250" spans="1:8" x14ac:dyDescent="0.35">
      <c r="A6250" t="str">
        <f t="shared" si="104"/>
        <v>N6J7VHurstepier Point</v>
      </c>
      <c r="B6250" t="s">
        <v>234</v>
      </c>
      <c r="C6250" t="s">
        <v>14718</v>
      </c>
      <c r="D6250" t="s">
        <v>14722</v>
      </c>
      <c r="E6250" t="s">
        <v>678</v>
      </c>
      <c r="F6250" t="s">
        <v>8867</v>
      </c>
      <c r="G6250" s="11"/>
      <c r="H6250" s="11"/>
    </row>
    <row r="6251" spans="1:8" x14ac:dyDescent="0.35">
      <c r="A6251" t="str">
        <f t="shared" ref="A6251:A6314" si="105">CONCATENATE(D6251,F6251)</f>
        <v>N6J7VLindfield Ward (Rehab)</v>
      </c>
      <c r="B6251" t="s">
        <v>234</v>
      </c>
      <c r="C6251" t="s">
        <v>14718</v>
      </c>
      <c r="D6251" t="s">
        <v>14722</v>
      </c>
      <c r="E6251" t="s">
        <v>678</v>
      </c>
      <c r="F6251" t="s">
        <v>8868</v>
      </c>
      <c r="G6251" s="11"/>
      <c r="H6251" s="11"/>
    </row>
    <row r="6252" spans="1:8" x14ac:dyDescent="0.35">
      <c r="A6252" t="str">
        <f t="shared" si="105"/>
        <v>N6J7VMaternity PRH</v>
      </c>
      <c r="B6252" t="s">
        <v>234</v>
      </c>
      <c r="C6252" t="s">
        <v>14718</v>
      </c>
      <c r="D6252" t="s">
        <v>14722</v>
      </c>
      <c r="E6252" t="s">
        <v>678</v>
      </c>
      <c r="F6252" t="s">
        <v>8869</v>
      </c>
      <c r="G6252" s="11"/>
      <c r="H6252" s="11"/>
    </row>
    <row r="6253" spans="1:8" x14ac:dyDescent="0.35">
      <c r="A6253" t="str">
        <f t="shared" si="105"/>
        <v>N6J7VNewick Ward Sussex Orthopaedic Treatment Centre</v>
      </c>
      <c r="B6253" t="s">
        <v>234</v>
      </c>
      <c r="C6253" t="s">
        <v>14718</v>
      </c>
      <c r="D6253" t="s">
        <v>14722</v>
      </c>
      <c r="E6253" t="s">
        <v>678</v>
      </c>
      <c r="F6253" t="s">
        <v>8870</v>
      </c>
      <c r="G6253" s="11"/>
      <c r="H6253" s="11"/>
    </row>
    <row r="6254" spans="1:8" x14ac:dyDescent="0.35">
      <c r="A6254" t="str">
        <f t="shared" si="105"/>
        <v>N6J7VNewtimber Ward (Sussex Rehab)</v>
      </c>
      <c r="B6254" t="s">
        <v>234</v>
      </c>
      <c r="C6254" t="s">
        <v>14718</v>
      </c>
      <c r="D6254" t="s">
        <v>14722</v>
      </c>
      <c r="E6254" t="s">
        <v>678</v>
      </c>
      <c r="F6254" t="s">
        <v>8871</v>
      </c>
      <c r="G6254" s="11"/>
      <c r="H6254" s="11"/>
    </row>
    <row r="6255" spans="1:8" x14ac:dyDescent="0.35">
      <c r="A6255" t="str">
        <f t="shared" si="105"/>
        <v>N6J7VPlumpton ward</v>
      </c>
      <c r="B6255" t="s">
        <v>234</v>
      </c>
      <c r="C6255" t="s">
        <v>14718</v>
      </c>
      <c r="D6255" t="s">
        <v>14722</v>
      </c>
      <c r="E6255" t="s">
        <v>678</v>
      </c>
      <c r="F6255" t="s">
        <v>8872</v>
      </c>
      <c r="G6255" s="11"/>
      <c r="H6255" s="11"/>
    </row>
    <row r="6256" spans="1:8" x14ac:dyDescent="0.35">
      <c r="A6256" t="str">
        <f t="shared" si="105"/>
        <v>N6J7VPRH Intensive Care Unit ITU (1st Floor)</v>
      </c>
      <c r="B6256" t="s">
        <v>234</v>
      </c>
      <c r="C6256" t="s">
        <v>14718</v>
      </c>
      <c r="D6256" t="s">
        <v>14722</v>
      </c>
      <c r="E6256" t="s">
        <v>678</v>
      </c>
      <c r="F6256" t="s">
        <v>8873</v>
      </c>
      <c r="G6256" s="11"/>
      <c r="H6256" s="11"/>
    </row>
    <row r="6257" spans="1:8" x14ac:dyDescent="0.35">
      <c r="A6257" t="str">
        <f t="shared" si="105"/>
        <v>N6J7VPyecombe Ward (Ground Floor)</v>
      </c>
      <c r="B6257" t="s">
        <v>234</v>
      </c>
      <c r="C6257" t="s">
        <v>14718</v>
      </c>
      <c r="D6257" t="s">
        <v>14722</v>
      </c>
      <c r="E6257" t="s">
        <v>678</v>
      </c>
      <c r="F6257" t="s">
        <v>8874</v>
      </c>
      <c r="G6257" s="11"/>
      <c r="H6257" s="11"/>
    </row>
    <row r="6258" spans="1:8" x14ac:dyDescent="0.35">
      <c r="A6258" t="str">
        <f t="shared" si="105"/>
        <v>N6J7VTwineham Ward (1st Floor)</v>
      </c>
      <c r="B6258" t="s">
        <v>234</v>
      </c>
      <c r="C6258" t="s">
        <v>14718</v>
      </c>
      <c r="D6258" t="s">
        <v>14722</v>
      </c>
      <c r="E6258" t="s">
        <v>678</v>
      </c>
      <c r="F6258" t="s">
        <v>8875</v>
      </c>
      <c r="G6258" s="11"/>
      <c r="H6258" s="11"/>
    </row>
    <row r="6259" spans="1:8" x14ac:dyDescent="0.35">
      <c r="A6259" t="str">
        <f t="shared" si="105"/>
        <v>E0A3HAlbion and Lewes Ward - Level 10 Thomas Kemp Tower</v>
      </c>
      <c r="B6259" t="s">
        <v>234</v>
      </c>
      <c r="C6259" t="s">
        <v>14718</v>
      </c>
      <c r="D6259" t="s">
        <v>14723</v>
      </c>
      <c r="E6259" t="s">
        <v>5917</v>
      </c>
      <c r="F6259" t="s">
        <v>8876</v>
      </c>
      <c r="G6259" s="11"/>
      <c r="H6259" s="11"/>
    </row>
    <row r="6260" spans="1:8" x14ac:dyDescent="0.35">
      <c r="A6260" t="str">
        <f t="shared" si="105"/>
        <v>E0A3HBailey Ward - Barry Building (3rd Floor)</v>
      </c>
      <c r="B6260" t="s">
        <v>234</v>
      </c>
      <c r="C6260" t="s">
        <v>14718</v>
      </c>
      <c r="D6260" t="s">
        <v>14723</v>
      </c>
      <c r="E6260" t="s">
        <v>5917</v>
      </c>
      <c r="F6260" t="s">
        <v>8877</v>
      </c>
      <c r="G6260" s="11"/>
      <c r="H6260" s="11"/>
    </row>
    <row r="6261" spans="1:8" x14ac:dyDescent="0.35">
      <c r="A6261" t="str">
        <f t="shared" si="105"/>
        <v>E0A3HBristol Ward - Barry Building (2nd Floor)</v>
      </c>
      <c r="B6261" t="s">
        <v>234</v>
      </c>
      <c r="C6261" t="s">
        <v>14718</v>
      </c>
      <c r="D6261" t="s">
        <v>14723</v>
      </c>
      <c r="E6261" t="s">
        <v>5917</v>
      </c>
      <c r="F6261" t="s">
        <v>8878</v>
      </c>
      <c r="G6261" s="11"/>
      <c r="H6261" s="11"/>
    </row>
    <row r="6262" spans="1:8" x14ac:dyDescent="0.35">
      <c r="A6262" t="str">
        <f t="shared" si="105"/>
        <v>E0A3HChichester Ward - Barry Building (3rd Floor)</v>
      </c>
      <c r="B6262" t="s">
        <v>234</v>
      </c>
      <c r="C6262" t="s">
        <v>14718</v>
      </c>
      <c r="D6262" t="s">
        <v>14723</v>
      </c>
      <c r="E6262" t="s">
        <v>5917</v>
      </c>
      <c r="F6262" t="s">
        <v>8879</v>
      </c>
      <c r="G6262" s="11"/>
      <c r="H6262" s="11"/>
    </row>
    <row r="6263" spans="1:8" x14ac:dyDescent="0.35">
      <c r="A6263" t="str">
        <f t="shared" si="105"/>
        <v>E0A3HEgremont and Catherine James Ward - Barry Building (2nd Floor)</v>
      </c>
      <c r="B6263" t="s">
        <v>234</v>
      </c>
      <c r="C6263" t="s">
        <v>14718</v>
      </c>
      <c r="D6263" t="s">
        <v>14723</v>
      </c>
      <c r="E6263" t="s">
        <v>5917</v>
      </c>
      <c r="F6263" t="s">
        <v>8880</v>
      </c>
      <c r="G6263" s="11"/>
      <c r="H6263" s="11"/>
    </row>
    <row r="6264" spans="1:8" x14ac:dyDescent="0.35">
      <c r="A6264" t="str">
        <f t="shared" si="105"/>
        <v>E0A3HEmerald Unit - Barry Building (1st Floor)</v>
      </c>
      <c r="B6264" t="s">
        <v>234</v>
      </c>
      <c r="C6264" t="s">
        <v>14718</v>
      </c>
      <c r="D6264" t="s">
        <v>14723</v>
      </c>
      <c r="E6264" t="s">
        <v>5917</v>
      </c>
      <c r="F6264" t="s">
        <v>8881</v>
      </c>
      <c r="G6264" s="11"/>
      <c r="H6264" s="11"/>
    </row>
    <row r="6265" spans="1:8" x14ac:dyDescent="0.35">
      <c r="A6265" t="str">
        <f t="shared" si="105"/>
        <v>E0A3HHaematology-Oncology Ward - Level 9 Sussex Kidney Centre</v>
      </c>
      <c r="B6265" t="s">
        <v>234</v>
      </c>
      <c r="C6265" t="s">
        <v>14718</v>
      </c>
      <c r="D6265" t="s">
        <v>14723</v>
      </c>
      <c r="E6265" t="s">
        <v>5917</v>
      </c>
      <c r="F6265" t="s">
        <v>8882</v>
      </c>
      <c r="G6265" s="11"/>
      <c r="H6265" s="11"/>
    </row>
    <row r="6266" spans="1:8" x14ac:dyDescent="0.35">
      <c r="A6266" t="str">
        <f t="shared" si="105"/>
        <v>E0A3HHoward 1 Ward - Jubilee Building (Ground Floor)</v>
      </c>
      <c r="B6266" t="s">
        <v>234</v>
      </c>
      <c r="C6266" t="s">
        <v>14718</v>
      </c>
      <c r="D6266" t="s">
        <v>14723</v>
      </c>
      <c r="E6266" t="s">
        <v>5917</v>
      </c>
      <c r="F6266" t="s">
        <v>8883</v>
      </c>
      <c r="G6266" s="11"/>
      <c r="H6266" s="11"/>
    </row>
    <row r="6267" spans="1:8" x14ac:dyDescent="0.35">
      <c r="A6267" t="str">
        <f t="shared" si="105"/>
        <v>E0A3HHoward 2 &amp; Grant Ward - Jubilee Building</v>
      </c>
      <c r="B6267" t="s">
        <v>234</v>
      </c>
      <c r="C6267" t="s">
        <v>14718</v>
      </c>
      <c r="D6267" t="s">
        <v>14723</v>
      </c>
      <c r="E6267" t="s">
        <v>5917</v>
      </c>
      <c r="F6267" t="s">
        <v>8884</v>
      </c>
      <c r="G6267" s="11"/>
      <c r="H6267" s="11"/>
    </row>
    <row r="6268" spans="1:8" x14ac:dyDescent="0.35">
      <c r="A6268" t="str">
        <f t="shared" si="105"/>
        <v>E0A3HJowers Ward - Barry Building (1st Floor)</v>
      </c>
      <c r="B6268" t="s">
        <v>234</v>
      </c>
      <c r="C6268" t="s">
        <v>14718</v>
      </c>
      <c r="D6268" t="s">
        <v>14723</v>
      </c>
      <c r="E6268" t="s">
        <v>5917</v>
      </c>
      <c r="F6268" t="s">
        <v>8885</v>
      </c>
      <c r="G6268" s="11"/>
      <c r="H6268" s="11"/>
    </row>
    <row r="6269" spans="1:8" x14ac:dyDescent="0.35">
      <c r="A6269" t="str">
        <f t="shared" si="105"/>
        <v>E0A3HL6A Cardiac Ward - Level 6 Millennium Wing</v>
      </c>
      <c r="B6269" t="s">
        <v>234</v>
      </c>
      <c r="C6269" t="s">
        <v>14718</v>
      </c>
      <c r="D6269" t="s">
        <v>14723</v>
      </c>
      <c r="E6269" t="s">
        <v>5917</v>
      </c>
      <c r="F6269" t="s">
        <v>8886</v>
      </c>
      <c r="G6269" s="11"/>
      <c r="H6269" s="11"/>
    </row>
    <row r="6270" spans="1:8" x14ac:dyDescent="0.35">
      <c r="A6270" t="str">
        <f t="shared" si="105"/>
        <v>E0A3HL7A Cardiac Surgery - Level 7 Millennium Wing</v>
      </c>
      <c r="B6270" t="s">
        <v>234</v>
      </c>
      <c r="C6270" t="s">
        <v>14718</v>
      </c>
      <c r="D6270" t="s">
        <v>14723</v>
      </c>
      <c r="E6270" t="s">
        <v>5917</v>
      </c>
      <c r="F6270" t="s">
        <v>8887</v>
      </c>
      <c r="G6270" s="11"/>
      <c r="H6270" s="11"/>
    </row>
    <row r="6271" spans="1:8" x14ac:dyDescent="0.35">
      <c r="A6271" t="str">
        <f t="shared" si="105"/>
        <v>E0A3HL8 Surgical Ward - Level 8 Thomas Kemp Tower</v>
      </c>
      <c r="B6271" t="s">
        <v>234</v>
      </c>
      <c r="C6271" t="s">
        <v>14718</v>
      </c>
      <c r="D6271" t="s">
        <v>14723</v>
      </c>
      <c r="E6271" t="s">
        <v>5917</v>
      </c>
      <c r="F6271" t="s">
        <v>8888</v>
      </c>
      <c r="G6271" s="11"/>
      <c r="H6271" s="11"/>
    </row>
    <row r="6272" spans="1:8" x14ac:dyDescent="0.35">
      <c r="A6272" t="str">
        <f t="shared" si="105"/>
        <v>E0A3HL8A East Ward - Level 8 Millennium Wing</v>
      </c>
      <c r="B6272" t="s">
        <v>234</v>
      </c>
      <c r="C6272" t="s">
        <v>14718</v>
      </c>
      <c r="D6272" t="s">
        <v>14723</v>
      </c>
      <c r="E6272" t="s">
        <v>5917</v>
      </c>
      <c r="F6272" t="s">
        <v>8889</v>
      </c>
      <c r="G6272" s="11"/>
      <c r="H6272" s="11"/>
    </row>
    <row r="6273" spans="1:8" x14ac:dyDescent="0.35">
      <c r="A6273" t="str">
        <f t="shared" si="105"/>
        <v>E0A3HL8A West Ward - Level 8 Millennium Wing</v>
      </c>
      <c r="B6273" t="s">
        <v>234</v>
      </c>
      <c r="C6273" t="s">
        <v>14718</v>
      </c>
      <c r="D6273" t="s">
        <v>14723</v>
      </c>
      <c r="E6273" t="s">
        <v>5917</v>
      </c>
      <c r="F6273" t="s">
        <v>8890</v>
      </c>
      <c r="G6273" s="11"/>
      <c r="H6273" s="11"/>
    </row>
    <row r="6274" spans="1:8" x14ac:dyDescent="0.35">
      <c r="A6274" t="str">
        <f t="shared" si="105"/>
        <v>E0A3HL9A Level 9 Millennium Wing</v>
      </c>
      <c r="B6274" t="s">
        <v>234</v>
      </c>
      <c r="C6274" t="s">
        <v>14718</v>
      </c>
      <c r="D6274" t="s">
        <v>14723</v>
      </c>
      <c r="E6274" t="s">
        <v>5917</v>
      </c>
      <c r="F6274" t="s">
        <v>8891</v>
      </c>
      <c r="G6274" s="11"/>
      <c r="H6274" s="11"/>
    </row>
    <row r="6275" spans="1:8" x14ac:dyDescent="0.35">
      <c r="A6275" t="str">
        <f t="shared" si="105"/>
        <v>E0A3HLevel 11</v>
      </c>
      <c r="B6275" t="s">
        <v>234</v>
      </c>
      <c r="C6275" t="s">
        <v>14718</v>
      </c>
      <c r="D6275" t="s">
        <v>14723</v>
      </c>
      <c r="E6275" t="s">
        <v>5917</v>
      </c>
      <c r="F6275" t="s">
        <v>8892</v>
      </c>
      <c r="G6275" s="11"/>
      <c r="H6275" s="11"/>
    </row>
    <row r="6276" spans="1:8" x14ac:dyDescent="0.35">
      <c r="A6276" t="str">
        <f t="shared" si="105"/>
        <v>E0A3HLevel 11 West</v>
      </c>
      <c r="B6276" t="s">
        <v>234</v>
      </c>
      <c r="C6276" t="s">
        <v>14718</v>
      </c>
      <c r="D6276" t="s">
        <v>14723</v>
      </c>
      <c r="E6276" t="s">
        <v>5917</v>
      </c>
      <c r="F6276" t="s">
        <v>8893</v>
      </c>
      <c r="G6276" s="11"/>
      <c r="H6276" s="11"/>
    </row>
    <row r="6277" spans="1:8" x14ac:dyDescent="0.35">
      <c r="A6277" t="str">
        <f t="shared" si="105"/>
        <v>E0A3HMaternity RSCH</v>
      </c>
      <c r="B6277" t="s">
        <v>234</v>
      </c>
      <c r="C6277" t="s">
        <v>14718</v>
      </c>
      <c r="D6277" t="s">
        <v>14723</v>
      </c>
      <c r="E6277" t="s">
        <v>5917</v>
      </c>
      <c r="F6277" t="s">
        <v>8894</v>
      </c>
      <c r="G6277" s="11"/>
      <c r="H6277" s="11"/>
    </row>
    <row r="6278" spans="1:8" x14ac:dyDescent="0.35">
      <c r="A6278" t="str">
        <f t="shared" si="105"/>
        <v>E0A3HMedical Assessment Unit (AMU) - Level 5</v>
      </c>
      <c r="B6278" t="s">
        <v>234</v>
      </c>
      <c r="C6278" t="s">
        <v>14718</v>
      </c>
      <c r="D6278" t="s">
        <v>14723</v>
      </c>
      <c r="E6278" t="s">
        <v>5917</v>
      </c>
      <c r="F6278" t="s">
        <v>8895</v>
      </c>
      <c r="G6278" s="11"/>
      <c r="H6278" s="11"/>
    </row>
    <row r="6279" spans="1:8" x14ac:dyDescent="0.35">
      <c r="A6279" t="str">
        <f t="shared" si="105"/>
        <v>E0A3HNewhaven Downs</v>
      </c>
      <c r="B6279" t="s">
        <v>234</v>
      </c>
      <c r="C6279" t="s">
        <v>14718</v>
      </c>
      <c r="D6279" t="s">
        <v>14723</v>
      </c>
      <c r="E6279" t="s">
        <v>5917</v>
      </c>
      <c r="F6279" t="s">
        <v>8896</v>
      </c>
      <c r="G6279" s="11"/>
      <c r="H6279" s="11"/>
    </row>
    <row r="6280" spans="1:8" x14ac:dyDescent="0.35">
      <c r="A6280" t="str">
        <f t="shared" si="105"/>
        <v>E0A3HOverton</v>
      </c>
      <c r="B6280" t="s">
        <v>234</v>
      </c>
      <c r="C6280" t="s">
        <v>14718</v>
      </c>
      <c r="D6280" t="s">
        <v>14723</v>
      </c>
      <c r="E6280" t="s">
        <v>5917</v>
      </c>
      <c r="F6280" t="s">
        <v>8897</v>
      </c>
      <c r="G6280" s="11"/>
      <c r="H6280" s="11"/>
    </row>
    <row r="6281" spans="1:8" x14ac:dyDescent="0.35">
      <c r="A6281" t="str">
        <f t="shared" si="105"/>
        <v>E0A3HPickford</v>
      </c>
      <c r="B6281" t="s">
        <v>234</v>
      </c>
      <c r="C6281" t="s">
        <v>14718</v>
      </c>
      <c r="D6281" t="s">
        <v>14723</v>
      </c>
      <c r="E6281" t="s">
        <v>5917</v>
      </c>
      <c r="F6281" t="s">
        <v>8898</v>
      </c>
      <c r="G6281" s="11"/>
      <c r="H6281" s="11"/>
    </row>
    <row r="6282" spans="1:8" x14ac:dyDescent="0.35">
      <c r="A6282" t="str">
        <f t="shared" si="105"/>
        <v>E0A3HRSCH Cardiac Day Case Unit - Lewes Ward Level 10 Thomas Kemp Tower</v>
      </c>
      <c r="B6282" t="s">
        <v>234</v>
      </c>
      <c r="C6282" t="s">
        <v>14718</v>
      </c>
      <c r="D6282" t="s">
        <v>14723</v>
      </c>
      <c r="E6282" t="s">
        <v>5917</v>
      </c>
      <c r="F6282" t="s">
        <v>8899</v>
      </c>
      <c r="G6282" s="11"/>
      <c r="H6282" s="11"/>
    </row>
    <row r="6283" spans="1:8" x14ac:dyDescent="0.35">
      <c r="A6283" t="str">
        <f t="shared" si="105"/>
        <v>E0A3HRSCH ITU Ward - Level 7 Thomas Kemp Tower</v>
      </c>
      <c r="B6283" t="s">
        <v>234</v>
      </c>
      <c r="C6283" t="s">
        <v>14718</v>
      </c>
      <c r="D6283" t="s">
        <v>14723</v>
      </c>
      <c r="E6283" t="s">
        <v>5917</v>
      </c>
      <c r="F6283" t="s">
        <v>8900</v>
      </c>
      <c r="G6283" s="11"/>
      <c r="H6283" s="11"/>
    </row>
    <row r="6284" spans="1:8" x14ac:dyDescent="0.35">
      <c r="A6284" t="str">
        <f t="shared" si="105"/>
        <v>E0A3HSolomon Ward - Barry Building (3rd Floor)</v>
      </c>
      <c r="B6284" t="s">
        <v>234</v>
      </c>
      <c r="C6284" t="s">
        <v>14718</v>
      </c>
      <c r="D6284" t="s">
        <v>14723</v>
      </c>
      <c r="E6284" t="s">
        <v>5917</v>
      </c>
      <c r="F6284" t="s">
        <v>8901</v>
      </c>
      <c r="G6284" s="11"/>
      <c r="H6284" s="11"/>
    </row>
    <row r="6285" spans="1:8" x14ac:dyDescent="0.35">
      <c r="A6285" t="str">
        <f t="shared" si="105"/>
        <v>E0A3HTrafford Ward - Level 9 Sussex Kidney Centre</v>
      </c>
      <c r="B6285" t="s">
        <v>234</v>
      </c>
      <c r="C6285" t="s">
        <v>14718</v>
      </c>
      <c r="D6285" t="s">
        <v>14723</v>
      </c>
      <c r="E6285" t="s">
        <v>5917</v>
      </c>
      <c r="F6285" t="s">
        <v>8902</v>
      </c>
      <c r="G6285" s="11"/>
      <c r="H6285" s="11"/>
    </row>
    <row r="6286" spans="1:8" x14ac:dyDescent="0.35">
      <c r="A6286" t="str">
        <f t="shared" si="105"/>
        <v>E0A3HVallance Ward - Barry Building (1st Floor)</v>
      </c>
      <c r="B6286" t="s">
        <v>234</v>
      </c>
      <c r="C6286" t="s">
        <v>14718</v>
      </c>
      <c r="D6286" t="s">
        <v>14723</v>
      </c>
      <c r="E6286" t="s">
        <v>5917</v>
      </c>
      <c r="F6286" t="s">
        <v>8903</v>
      </c>
      <c r="G6286" s="11"/>
      <c r="H6286" s="11"/>
    </row>
    <row r="6287" spans="1:8" x14ac:dyDescent="0.35">
      <c r="A6287" t="str">
        <f t="shared" si="105"/>
        <v>RYR16Acute Cardiac Unit M036 C</v>
      </c>
      <c r="B6287" t="s">
        <v>234</v>
      </c>
      <c r="C6287" t="s">
        <v>14718</v>
      </c>
      <c r="D6287" t="s">
        <v>7956</v>
      </c>
      <c r="E6287" t="s">
        <v>7957</v>
      </c>
      <c r="F6287" t="s">
        <v>13850</v>
      </c>
      <c r="G6287" s="11"/>
      <c r="H6287" s="11"/>
    </row>
    <row r="6288" spans="1:8" x14ac:dyDescent="0.35">
      <c r="A6288" t="str">
        <f t="shared" si="105"/>
        <v>RYR16Aldwick Ward S107 C</v>
      </c>
      <c r="B6288" t="s">
        <v>234</v>
      </c>
      <c r="C6288" t="s">
        <v>14718</v>
      </c>
      <c r="D6288" t="s">
        <v>7956</v>
      </c>
      <c r="E6288" t="s">
        <v>7957</v>
      </c>
      <c r="F6288" t="s">
        <v>13851</v>
      </c>
      <c r="G6288" s="11"/>
      <c r="H6288" s="11"/>
    </row>
    <row r="6289" spans="1:8" x14ac:dyDescent="0.35">
      <c r="A6289" t="str">
        <f t="shared" si="105"/>
        <v>RYR16Ashling Ward M403 C</v>
      </c>
      <c r="B6289" t="s">
        <v>234</v>
      </c>
      <c r="C6289" t="s">
        <v>14718</v>
      </c>
      <c r="D6289" t="s">
        <v>7956</v>
      </c>
      <c r="E6289" t="s">
        <v>7957</v>
      </c>
      <c r="F6289" t="s">
        <v>13852</v>
      </c>
      <c r="G6289" s="11"/>
      <c r="H6289" s="11"/>
    </row>
    <row r="6290" spans="1:8" x14ac:dyDescent="0.35">
      <c r="A6290" t="str">
        <f t="shared" si="105"/>
        <v>RYR16Birdham Ward M100 C</v>
      </c>
      <c r="B6290" t="s">
        <v>234</v>
      </c>
      <c r="C6290" t="s">
        <v>14718</v>
      </c>
      <c r="D6290" t="s">
        <v>7956</v>
      </c>
      <c r="E6290" t="s">
        <v>7957</v>
      </c>
      <c r="F6290" t="s">
        <v>13853</v>
      </c>
      <c r="G6290" s="11"/>
      <c r="H6290" s="11"/>
    </row>
    <row r="6291" spans="1:8" x14ac:dyDescent="0.35">
      <c r="A6291" t="str">
        <f t="shared" si="105"/>
        <v>RYR16Bosham Ward S100 C</v>
      </c>
      <c r="B6291" t="s">
        <v>234</v>
      </c>
      <c r="C6291" t="s">
        <v>14718</v>
      </c>
      <c r="D6291" t="s">
        <v>7956</v>
      </c>
      <c r="E6291" t="s">
        <v>7957</v>
      </c>
      <c r="F6291" t="s">
        <v>13854</v>
      </c>
      <c r="G6291" s="11"/>
      <c r="H6291" s="11"/>
    </row>
    <row r="6292" spans="1:8" x14ac:dyDescent="0.35">
      <c r="A6292" t="str">
        <f t="shared" si="105"/>
        <v>RYR16Boxgrove Ward M105 C</v>
      </c>
      <c r="B6292" t="s">
        <v>234</v>
      </c>
      <c r="C6292" t="s">
        <v>14718</v>
      </c>
      <c r="D6292" t="s">
        <v>7956</v>
      </c>
      <c r="E6292" t="s">
        <v>7957</v>
      </c>
      <c r="F6292" t="s">
        <v>13855</v>
      </c>
      <c r="G6292" s="11"/>
      <c r="H6292" s="11"/>
    </row>
    <row r="6293" spans="1:8" x14ac:dyDescent="0.35">
      <c r="A6293" t="str">
        <f t="shared" si="105"/>
        <v>RYR16Chichester Suite T401 C</v>
      </c>
      <c r="B6293" t="s">
        <v>234</v>
      </c>
      <c r="C6293" t="s">
        <v>14718</v>
      </c>
      <c r="D6293" t="s">
        <v>7956</v>
      </c>
      <c r="E6293" t="s">
        <v>7957</v>
      </c>
      <c r="F6293" t="s">
        <v>13856</v>
      </c>
      <c r="G6293" s="11"/>
      <c r="H6293" s="11"/>
    </row>
    <row r="6294" spans="1:8" x14ac:dyDescent="0.35">
      <c r="A6294" t="str">
        <f t="shared" si="105"/>
        <v>RYR16Chilgrove Ward S207 C</v>
      </c>
      <c r="B6294" t="s">
        <v>234</v>
      </c>
      <c r="C6294" t="s">
        <v>14718</v>
      </c>
      <c r="D6294" t="s">
        <v>7956</v>
      </c>
      <c r="E6294" t="s">
        <v>7957</v>
      </c>
      <c r="F6294" t="s">
        <v>13857</v>
      </c>
      <c r="G6294" s="11"/>
      <c r="H6294" s="11"/>
    </row>
    <row r="6295" spans="1:8" x14ac:dyDescent="0.35">
      <c r="A6295" t="str">
        <f t="shared" si="105"/>
        <v>RYR16Donald Wilson House M114 C</v>
      </c>
      <c r="B6295" t="s">
        <v>234</v>
      </c>
      <c r="C6295" t="s">
        <v>14718</v>
      </c>
      <c r="D6295" t="s">
        <v>7956</v>
      </c>
      <c r="E6295" t="s">
        <v>7957</v>
      </c>
      <c r="F6295" t="s">
        <v>13858</v>
      </c>
      <c r="G6295" s="11"/>
      <c r="H6295" s="11"/>
    </row>
    <row r="6296" spans="1:8" x14ac:dyDescent="0.35">
      <c r="A6296" t="str">
        <f t="shared" si="105"/>
        <v>RYR16Emergency Floor M109 C</v>
      </c>
      <c r="B6296" t="s">
        <v>234</v>
      </c>
      <c r="C6296" t="s">
        <v>14718</v>
      </c>
      <c r="D6296" t="s">
        <v>7956</v>
      </c>
      <c r="E6296" t="s">
        <v>7957</v>
      </c>
      <c r="F6296" t="s">
        <v>13859</v>
      </c>
      <c r="G6296" s="11"/>
      <c r="H6296" s="11"/>
    </row>
    <row r="6297" spans="1:8" x14ac:dyDescent="0.35">
      <c r="A6297" t="str">
        <f t="shared" si="105"/>
        <v>RYR16Fishbourne Ward M107 C</v>
      </c>
      <c r="B6297" t="s">
        <v>234</v>
      </c>
      <c r="C6297" t="s">
        <v>14718</v>
      </c>
      <c r="D6297" t="s">
        <v>7956</v>
      </c>
      <c r="E6297" t="s">
        <v>7957</v>
      </c>
      <c r="F6297" t="s">
        <v>13860</v>
      </c>
      <c r="G6297" s="11"/>
      <c r="H6297" s="11"/>
    </row>
    <row r="6298" spans="1:8" x14ac:dyDescent="0.35">
      <c r="A6298" t="str">
        <f t="shared" si="105"/>
        <v>RYR16Ford Ward M023 C</v>
      </c>
      <c r="B6298" t="s">
        <v>234</v>
      </c>
      <c r="C6298" t="s">
        <v>14718</v>
      </c>
      <c r="D6298" t="s">
        <v>7956</v>
      </c>
      <c r="E6298" t="s">
        <v>7957</v>
      </c>
      <c r="F6298" t="s">
        <v>13861</v>
      </c>
      <c r="G6298" s="11"/>
      <c r="H6298" s="11"/>
    </row>
    <row r="6299" spans="1:8" x14ac:dyDescent="0.35">
      <c r="A6299" t="str">
        <f t="shared" si="105"/>
        <v>RYR16Howard Ward W200 C</v>
      </c>
      <c r="B6299" t="s">
        <v>234</v>
      </c>
      <c r="C6299" t="s">
        <v>14718</v>
      </c>
      <c r="D6299" t="s">
        <v>7956</v>
      </c>
      <c r="E6299" t="s">
        <v>7957</v>
      </c>
      <c r="F6299" t="s">
        <v>13862</v>
      </c>
      <c r="G6299" s="11"/>
      <c r="H6299" s="11"/>
    </row>
    <row r="6300" spans="1:8" x14ac:dyDescent="0.35">
      <c r="A6300" t="str">
        <f t="shared" si="105"/>
        <v>RYR16Lavant Ward M111 C</v>
      </c>
      <c r="B6300" t="s">
        <v>234</v>
      </c>
      <c r="C6300" t="s">
        <v>14718</v>
      </c>
      <c r="D6300" t="s">
        <v>7956</v>
      </c>
      <c r="E6300" t="s">
        <v>7957</v>
      </c>
      <c r="F6300" t="s">
        <v>13863</v>
      </c>
      <c r="G6300" s="11"/>
      <c r="H6300" s="11"/>
    </row>
    <row r="6301" spans="1:8" x14ac:dyDescent="0.35">
      <c r="A6301" t="str">
        <f t="shared" si="105"/>
        <v>RYR16Middleton Ward M112 C</v>
      </c>
      <c r="B6301" t="s">
        <v>234</v>
      </c>
      <c r="C6301" t="s">
        <v>14718</v>
      </c>
      <c r="D6301" t="s">
        <v>7956</v>
      </c>
      <c r="E6301" t="s">
        <v>7957</v>
      </c>
      <c r="F6301" t="s">
        <v>13864</v>
      </c>
      <c r="G6301" s="11"/>
      <c r="H6301" s="11"/>
    </row>
    <row r="6302" spans="1:8" x14ac:dyDescent="0.35">
      <c r="A6302" t="str">
        <f t="shared" si="105"/>
        <v>RYR16Petworth Ward M104 C</v>
      </c>
      <c r="B6302" t="s">
        <v>234</v>
      </c>
      <c r="C6302" t="s">
        <v>14718</v>
      </c>
      <c r="D6302" t="s">
        <v>7956</v>
      </c>
      <c r="E6302" t="s">
        <v>7957</v>
      </c>
      <c r="F6302" t="s">
        <v>13865</v>
      </c>
      <c r="G6302" s="11"/>
      <c r="H6302" s="11"/>
    </row>
    <row r="6303" spans="1:8" x14ac:dyDescent="0.35">
      <c r="A6303" t="str">
        <f t="shared" si="105"/>
        <v>RYR16SCBU W201 C</v>
      </c>
      <c r="B6303" t="s">
        <v>234</v>
      </c>
      <c r="C6303" t="s">
        <v>14718</v>
      </c>
      <c r="D6303" t="s">
        <v>7956</v>
      </c>
      <c r="E6303" t="s">
        <v>7957</v>
      </c>
      <c r="F6303" t="s">
        <v>13866</v>
      </c>
      <c r="G6303" s="11"/>
      <c r="H6303" s="11"/>
    </row>
    <row r="6304" spans="1:8" x14ac:dyDescent="0.35">
      <c r="A6304" t="str">
        <f t="shared" si="105"/>
        <v>RYR16Selsey Ward S102 C</v>
      </c>
      <c r="B6304" t="s">
        <v>234</v>
      </c>
      <c r="C6304" t="s">
        <v>14718</v>
      </c>
      <c r="D6304" t="s">
        <v>7956</v>
      </c>
      <c r="E6304" t="s">
        <v>7957</v>
      </c>
      <c r="F6304" t="s">
        <v>13867</v>
      </c>
      <c r="G6304" s="11"/>
      <c r="H6304" s="11"/>
    </row>
    <row r="6305" spans="1:8" x14ac:dyDescent="0.35">
      <c r="A6305" t="str">
        <f t="shared" si="105"/>
        <v>RYR16Wittering Ward S205 C</v>
      </c>
      <c r="B6305" t="s">
        <v>234</v>
      </c>
      <c r="C6305" t="s">
        <v>14718</v>
      </c>
      <c r="D6305" t="s">
        <v>7956</v>
      </c>
      <c r="E6305" t="s">
        <v>7957</v>
      </c>
      <c r="F6305" t="s">
        <v>13868</v>
      </c>
      <c r="G6305" s="11"/>
      <c r="H6305" s="11"/>
    </row>
    <row r="6306" spans="1:8" x14ac:dyDescent="0.35">
      <c r="A6306" t="str">
        <f t="shared" si="105"/>
        <v>G0W1CRACH High Dependancy Unit HDU- Level 8</v>
      </c>
      <c r="B6306" t="s">
        <v>234</v>
      </c>
      <c r="C6306" t="s">
        <v>14718</v>
      </c>
      <c r="D6306" t="s">
        <v>14726</v>
      </c>
      <c r="E6306" t="s">
        <v>6646</v>
      </c>
      <c r="F6306" t="s">
        <v>8904</v>
      </c>
      <c r="G6306" s="11"/>
      <c r="H6306" s="11"/>
    </row>
    <row r="6307" spans="1:8" x14ac:dyDescent="0.35">
      <c r="A6307" t="str">
        <f t="shared" si="105"/>
        <v>G0W1CRACH Medical Ward - Level 9</v>
      </c>
      <c r="B6307" t="s">
        <v>234</v>
      </c>
      <c r="C6307" t="s">
        <v>14718</v>
      </c>
      <c r="D6307" t="s">
        <v>14726</v>
      </c>
      <c r="E6307" t="s">
        <v>6646</v>
      </c>
      <c r="F6307" t="s">
        <v>8905</v>
      </c>
      <c r="G6307" s="11"/>
      <c r="H6307" s="11"/>
    </row>
    <row r="6308" spans="1:8" x14ac:dyDescent="0.35">
      <c r="A6308" t="str">
        <f t="shared" si="105"/>
        <v>G0W1CRACH Surgical Ward - Level 8</v>
      </c>
      <c r="B6308" t="s">
        <v>234</v>
      </c>
      <c r="C6308" t="s">
        <v>14718</v>
      </c>
      <c r="D6308" t="s">
        <v>14726</v>
      </c>
      <c r="E6308" t="s">
        <v>6646</v>
      </c>
      <c r="F6308" t="s">
        <v>8906</v>
      </c>
      <c r="G6308" s="11"/>
      <c r="H6308" s="11"/>
    </row>
    <row r="6309" spans="1:8" x14ac:dyDescent="0.35">
      <c r="A6309" t="str">
        <f t="shared" si="105"/>
        <v>G0W1CRSCH Trevor Mann Baby Unit L14 Thomas Kemp Tower</v>
      </c>
      <c r="B6309" t="s">
        <v>234</v>
      </c>
      <c r="C6309" t="s">
        <v>14718</v>
      </c>
      <c r="D6309" t="s">
        <v>14726</v>
      </c>
      <c r="E6309" t="s">
        <v>6646</v>
      </c>
      <c r="F6309" t="s">
        <v>8907</v>
      </c>
      <c r="G6309" s="11"/>
      <c r="H6309" s="11"/>
    </row>
    <row r="6310" spans="1:8" x14ac:dyDescent="0.35">
      <c r="A6310" t="str">
        <f t="shared" si="105"/>
        <v>G0W1CSpecial Care Baby Unit PRH</v>
      </c>
      <c r="B6310" t="s">
        <v>234</v>
      </c>
      <c r="C6310" t="s">
        <v>14718</v>
      </c>
      <c r="D6310" t="s">
        <v>14726</v>
      </c>
      <c r="E6310" t="s">
        <v>6646</v>
      </c>
      <c r="F6310" t="s">
        <v>8908</v>
      </c>
      <c r="G6310" s="11"/>
      <c r="H6310" s="11"/>
    </row>
    <row r="6311" spans="1:8" x14ac:dyDescent="0.35">
      <c r="A6311" t="str">
        <f t="shared" si="105"/>
        <v>RYR18Balcombe Ward M606 W</v>
      </c>
      <c r="B6311" t="s">
        <v>234</v>
      </c>
      <c r="C6311" t="s">
        <v>14718</v>
      </c>
      <c r="D6311" t="s">
        <v>7958</v>
      </c>
      <c r="E6311" t="s">
        <v>1249</v>
      </c>
      <c r="F6311" t="s">
        <v>13869</v>
      </c>
      <c r="G6311" s="11"/>
      <c r="H6311" s="11"/>
    </row>
    <row r="6312" spans="1:8" x14ac:dyDescent="0.35">
      <c r="A6312" t="str">
        <f t="shared" si="105"/>
        <v>RYR18Barrow Ward M656 W</v>
      </c>
      <c r="B6312" t="s">
        <v>234</v>
      </c>
      <c r="C6312" t="s">
        <v>14718</v>
      </c>
      <c r="D6312" t="s">
        <v>7958</v>
      </c>
      <c r="E6312" t="s">
        <v>1249</v>
      </c>
      <c r="F6312" t="s">
        <v>13870</v>
      </c>
      <c r="G6312" s="11"/>
      <c r="H6312" s="11"/>
    </row>
    <row r="6313" spans="1:8" x14ac:dyDescent="0.35">
      <c r="A6313" t="str">
        <f t="shared" si="105"/>
        <v>RYR18Becket Ward M651 W</v>
      </c>
      <c r="B6313" t="s">
        <v>234</v>
      </c>
      <c r="C6313" t="s">
        <v>14718</v>
      </c>
      <c r="D6313" t="s">
        <v>7958</v>
      </c>
      <c r="E6313" t="s">
        <v>1249</v>
      </c>
      <c r="F6313" t="s">
        <v>13871</v>
      </c>
      <c r="G6313" s="11"/>
      <c r="H6313" s="11"/>
    </row>
    <row r="6314" spans="1:8" x14ac:dyDescent="0.35">
      <c r="A6314" t="str">
        <f t="shared" si="105"/>
        <v>RYR18Beeding Ward W702 W</v>
      </c>
      <c r="B6314" t="s">
        <v>234</v>
      </c>
      <c r="C6314" t="s">
        <v>14718</v>
      </c>
      <c r="D6314" t="s">
        <v>7958</v>
      </c>
      <c r="E6314" t="s">
        <v>1249</v>
      </c>
      <c r="F6314" t="s">
        <v>13872</v>
      </c>
      <c r="G6314" s="11"/>
      <c r="H6314" s="11"/>
    </row>
    <row r="6315" spans="1:8" x14ac:dyDescent="0.35">
      <c r="A6315" t="str">
        <f t="shared" ref="A6315:A6378" si="106">CONCATENATE(D6315,F6315)</f>
        <v>RYR18Bluefin Ward W706 W</v>
      </c>
      <c r="B6315" t="s">
        <v>234</v>
      </c>
      <c r="C6315" t="s">
        <v>14718</v>
      </c>
      <c r="D6315" t="s">
        <v>7958</v>
      </c>
      <c r="E6315" t="s">
        <v>1249</v>
      </c>
      <c r="F6315" t="s">
        <v>13873</v>
      </c>
      <c r="G6315" s="11"/>
      <c r="H6315" s="11"/>
    </row>
    <row r="6316" spans="1:8" x14ac:dyDescent="0.35">
      <c r="A6316" t="str">
        <f t="shared" si="106"/>
        <v>RYR18Botolphs Ward M666 W</v>
      </c>
      <c r="B6316" t="s">
        <v>234</v>
      </c>
      <c r="C6316" t="s">
        <v>14718</v>
      </c>
      <c r="D6316" t="s">
        <v>7958</v>
      </c>
      <c r="E6316" t="s">
        <v>1249</v>
      </c>
      <c r="F6316" t="s">
        <v>13874</v>
      </c>
      <c r="G6316" s="11"/>
      <c r="H6316" s="11"/>
    </row>
    <row r="6317" spans="1:8" x14ac:dyDescent="0.35">
      <c r="A6317" t="str">
        <f t="shared" si="106"/>
        <v>RYR18Broadwater Ward M662 W</v>
      </c>
      <c r="B6317" t="s">
        <v>234</v>
      </c>
      <c r="C6317" t="s">
        <v>14718</v>
      </c>
      <c r="D6317" t="s">
        <v>7958</v>
      </c>
      <c r="E6317" t="s">
        <v>1249</v>
      </c>
      <c r="F6317" t="s">
        <v>13875</v>
      </c>
      <c r="G6317" s="11"/>
      <c r="H6317" s="11"/>
    </row>
    <row r="6318" spans="1:8" x14ac:dyDescent="0.35">
      <c r="A6318" t="str">
        <f t="shared" si="106"/>
        <v>RYR18Buckingham Ward M661 W</v>
      </c>
      <c r="B6318" t="s">
        <v>234</v>
      </c>
      <c r="C6318" t="s">
        <v>14718</v>
      </c>
      <c r="D6318" t="s">
        <v>7958</v>
      </c>
      <c r="E6318" t="s">
        <v>1249</v>
      </c>
      <c r="F6318" t="s">
        <v>13876</v>
      </c>
      <c r="G6318" s="11"/>
      <c r="H6318" s="11"/>
    </row>
    <row r="6319" spans="1:8" x14ac:dyDescent="0.35">
      <c r="A6319" t="str">
        <f t="shared" si="106"/>
        <v>RYR18Burlington Ward M657 W</v>
      </c>
      <c r="B6319" t="s">
        <v>234</v>
      </c>
      <c r="C6319" t="s">
        <v>14718</v>
      </c>
      <c r="D6319" t="s">
        <v>7958</v>
      </c>
      <c r="E6319" t="s">
        <v>1249</v>
      </c>
      <c r="F6319" t="s">
        <v>13877</v>
      </c>
      <c r="G6319" s="11"/>
      <c r="H6319" s="11"/>
    </row>
    <row r="6320" spans="1:8" x14ac:dyDescent="0.35">
      <c r="A6320" t="str">
        <f t="shared" si="106"/>
        <v>RYR18Castle Ward M603 W</v>
      </c>
      <c r="B6320" t="s">
        <v>234</v>
      </c>
      <c r="C6320" t="s">
        <v>14718</v>
      </c>
      <c r="D6320" t="s">
        <v>7958</v>
      </c>
      <c r="E6320" t="s">
        <v>1249</v>
      </c>
      <c r="F6320" t="s">
        <v>13878</v>
      </c>
      <c r="G6320" s="11"/>
      <c r="H6320" s="11"/>
    </row>
    <row r="6321" spans="1:8" x14ac:dyDescent="0.35">
      <c r="A6321" t="str">
        <f t="shared" si="106"/>
        <v>RYR18Chiltington Ward S609 W</v>
      </c>
      <c r="B6321" t="s">
        <v>234</v>
      </c>
      <c r="C6321" t="s">
        <v>14718</v>
      </c>
      <c r="D6321" t="s">
        <v>7958</v>
      </c>
      <c r="E6321" t="s">
        <v>1249</v>
      </c>
      <c r="F6321" t="s">
        <v>13879</v>
      </c>
      <c r="G6321" s="11"/>
      <c r="H6321" s="11"/>
    </row>
    <row r="6322" spans="1:8" x14ac:dyDescent="0.35">
      <c r="A6322" t="str">
        <f t="shared" si="106"/>
        <v>RYR18Clapham Ward S608 W</v>
      </c>
      <c r="B6322" t="s">
        <v>234</v>
      </c>
      <c r="C6322" t="s">
        <v>14718</v>
      </c>
      <c r="D6322" t="s">
        <v>7958</v>
      </c>
      <c r="E6322" t="s">
        <v>1249</v>
      </c>
      <c r="F6322" t="s">
        <v>13880</v>
      </c>
      <c r="G6322" s="11"/>
      <c r="H6322" s="11"/>
    </row>
    <row r="6323" spans="1:8" x14ac:dyDescent="0.35">
      <c r="A6323" t="str">
        <f t="shared" si="106"/>
        <v>RYR18Coombes Ward S711 W</v>
      </c>
      <c r="B6323" t="s">
        <v>234</v>
      </c>
      <c r="C6323" t="s">
        <v>14718</v>
      </c>
      <c r="D6323" t="s">
        <v>7958</v>
      </c>
      <c r="E6323" t="s">
        <v>1249</v>
      </c>
      <c r="F6323" t="s">
        <v>13881</v>
      </c>
      <c r="G6323" s="11"/>
      <c r="H6323" s="11"/>
    </row>
    <row r="6324" spans="1:8" x14ac:dyDescent="0.35">
      <c r="A6324" t="str">
        <f t="shared" si="106"/>
        <v>RYR18Courtlands Ward M536 W</v>
      </c>
      <c r="B6324" t="s">
        <v>234</v>
      </c>
      <c r="C6324" t="s">
        <v>14718</v>
      </c>
      <c r="D6324" t="s">
        <v>7958</v>
      </c>
      <c r="E6324" t="s">
        <v>1249</v>
      </c>
      <c r="F6324" t="s">
        <v>13882</v>
      </c>
      <c r="G6324" s="11"/>
      <c r="H6324" s="11"/>
    </row>
    <row r="6325" spans="1:8" x14ac:dyDescent="0.35">
      <c r="A6325" t="str">
        <f t="shared" si="106"/>
        <v>RYR18Ditchling Ward M903 W</v>
      </c>
      <c r="B6325" t="s">
        <v>234</v>
      </c>
      <c r="C6325" t="s">
        <v>14718</v>
      </c>
      <c r="D6325" t="s">
        <v>7958</v>
      </c>
      <c r="E6325" t="s">
        <v>1249</v>
      </c>
      <c r="F6325" t="s">
        <v>13883</v>
      </c>
      <c r="G6325" s="11"/>
      <c r="H6325" s="11"/>
    </row>
    <row r="6326" spans="1:8" x14ac:dyDescent="0.35">
      <c r="A6326" t="str">
        <f t="shared" si="106"/>
        <v>RYR18Downlands Suite T901 W</v>
      </c>
      <c r="B6326" t="s">
        <v>234</v>
      </c>
      <c r="C6326" t="s">
        <v>14718</v>
      </c>
      <c r="D6326" t="s">
        <v>7958</v>
      </c>
      <c r="E6326" t="s">
        <v>1249</v>
      </c>
      <c r="F6326" t="s">
        <v>13884</v>
      </c>
      <c r="G6326" s="11"/>
      <c r="H6326" s="11"/>
    </row>
    <row r="6327" spans="1:8" x14ac:dyDescent="0.35">
      <c r="A6327" t="str">
        <f t="shared" si="106"/>
        <v>RYR18Durrington Ward M665 W</v>
      </c>
      <c r="B6327" s="19" t="s">
        <v>234</v>
      </c>
      <c r="C6327" t="s">
        <v>14718</v>
      </c>
      <c r="D6327" t="s">
        <v>7958</v>
      </c>
      <c r="E6327" t="s">
        <v>1249</v>
      </c>
      <c r="F6327" t="s">
        <v>13885</v>
      </c>
      <c r="H6327" s="16"/>
    </row>
    <row r="6328" spans="1:8" x14ac:dyDescent="0.35">
      <c r="A6328" t="str">
        <f t="shared" si="106"/>
        <v>RYR18Eartham Ward M658 W</v>
      </c>
      <c r="B6328" t="s">
        <v>234</v>
      </c>
      <c r="C6328" t="s">
        <v>14718</v>
      </c>
      <c r="D6328" t="s">
        <v>7958</v>
      </c>
      <c r="E6328" t="s">
        <v>1249</v>
      </c>
      <c r="F6328" t="s">
        <v>13886</v>
      </c>
      <c r="G6328" s="11"/>
      <c r="H6328" s="11"/>
    </row>
    <row r="6329" spans="1:8" x14ac:dyDescent="0.35">
      <c r="A6329" t="str">
        <f t="shared" si="106"/>
        <v>RYR18Eastbrook Ward M602 W</v>
      </c>
      <c r="B6329" t="s">
        <v>234</v>
      </c>
      <c r="C6329" t="s">
        <v>14718</v>
      </c>
      <c r="D6329" t="s">
        <v>7958</v>
      </c>
      <c r="E6329" t="s">
        <v>1249</v>
      </c>
      <c r="F6329" t="s">
        <v>13887</v>
      </c>
      <c r="G6329" s="11"/>
      <c r="H6329" s="11"/>
    </row>
    <row r="6330" spans="1:8" x14ac:dyDescent="0.35">
      <c r="A6330" t="str">
        <f t="shared" si="106"/>
        <v>RYR18Emergency Floor M600 W</v>
      </c>
      <c r="B6330" t="s">
        <v>234</v>
      </c>
      <c r="C6330" t="s">
        <v>14718</v>
      </c>
      <c r="D6330" t="s">
        <v>7958</v>
      </c>
      <c r="E6330" t="s">
        <v>1249</v>
      </c>
      <c r="F6330" t="s">
        <v>13888</v>
      </c>
      <c r="G6330" s="11"/>
      <c r="H6330" s="11"/>
    </row>
    <row r="6331" spans="1:8" x14ac:dyDescent="0.35">
      <c r="A6331" t="str">
        <f t="shared" si="106"/>
        <v>RYR18Erringham Ward M604 W</v>
      </c>
      <c r="B6331" t="s">
        <v>234</v>
      </c>
      <c r="C6331" t="s">
        <v>14718</v>
      </c>
      <c r="D6331" t="s">
        <v>7958</v>
      </c>
      <c r="E6331" t="s">
        <v>1249</v>
      </c>
      <c r="F6331" t="s">
        <v>13889</v>
      </c>
      <c r="G6331" s="11"/>
      <c r="H6331" s="11"/>
    </row>
    <row r="6332" spans="1:8" x14ac:dyDescent="0.35">
      <c r="A6332" t="str">
        <f t="shared" si="106"/>
        <v>RYR18ESCU S555 W</v>
      </c>
      <c r="B6332" t="s">
        <v>234</v>
      </c>
      <c r="C6332" t="s">
        <v>14718</v>
      </c>
      <c r="D6332" t="s">
        <v>7958</v>
      </c>
      <c r="E6332" t="s">
        <v>1249</v>
      </c>
      <c r="F6332" t="s">
        <v>13890</v>
      </c>
      <c r="G6332" s="11"/>
      <c r="H6332" s="11"/>
    </row>
    <row r="6333" spans="1:8" x14ac:dyDescent="0.35">
      <c r="A6333" t="str">
        <f t="shared" si="106"/>
        <v>RBK02Acute Medical Unit</v>
      </c>
      <c r="B6333" t="s">
        <v>229</v>
      </c>
      <c r="C6333" t="s">
        <v>13731</v>
      </c>
      <c r="D6333" t="s">
        <v>996</v>
      </c>
      <c r="E6333" t="s">
        <v>997</v>
      </c>
      <c r="F6333" t="s">
        <v>9313</v>
      </c>
      <c r="G6333" s="11"/>
      <c r="H6333" s="11"/>
    </row>
    <row r="6334" spans="1:8" x14ac:dyDescent="0.35">
      <c r="A6334" t="str">
        <f t="shared" si="106"/>
        <v>RBK02Acute Surgical Unit</v>
      </c>
      <c r="B6334" t="s">
        <v>229</v>
      </c>
      <c r="C6334" t="s">
        <v>13731</v>
      </c>
      <c r="D6334" t="s">
        <v>996</v>
      </c>
      <c r="E6334" t="s">
        <v>997</v>
      </c>
      <c r="F6334" t="s">
        <v>13732</v>
      </c>
      <c r="G6334" s="11"/>
      <c r="H6334" s="11"/>
    </row>
    <row r="6335" spans="1:8" x14ac:dyDescent="0.35">
      <c r="A6335" t="str">
        <f t="shared" si="106"/>
        <v>RBK02Intensive Care Unit</v>
      </c>
      <c r="B6335" t="s">
        <v>229</v>
      </c>
      <c r="C6335" t="s">
        <v>13731</v>
      </c>
      <c r="D6335" t="s">
        <v>996</v>
      </c>
      <c r="E6335" t="s">
        <v>997</v>
      </c>
      <c r="F6335" t="s">
        <v>8806</v>
      </c>
      <c r="G6335" s="11"/>
      <c r="H6335" s="11"/>
    </row>
    <row r="6336" spans="1:8" x14ac:dyDescent="0.35">
      <c r="A6336" t="str">
        <f t="shared" si="106"/>
        <v>RBK02Paediatric Assessment Unit</v>
      </c>
      <c r="B6336" t="s">
        <v>229</v>
      </c>
      <c r="C6336" t="s">
        <v>13731</v>
      </c>
      <c r="D6336" t="s">
        <v>996</v>
      </c>
      <c r="E6336" t="s">
        <v>997</v>
      </c>
      <c r="F6336" t="s">
        <v>13733</v>
      </c>
      <c r="G6336" s="11"/>
      <c r="H6336" s="11"/>
    </row>
    <row r="6337" spans="1:8" x14ac:dyDescent="0.35">
      <c r="A6337" t="str">
        <f t="shared" si="106"/>
        <v>RBK02Surgical Assessment Unit</v>
      </c>
      <c r="B6337" t="s">
        <v>229</v>
      </c>
      <c r="C6337" t="s">
        <v>13731</v>
      </c>
      <c r="D6337" t="s">
        <v>996</v>
      </c>
      <c r="E6337" t="s">
        <v>997</v>
      </c>
      <c r="F6337" t="s">
        <v>8784</v>
      </c>
      <c r="G6337" s="11"/>
      <c r="H6337" s="11"/>
    </row>
    <row r="6338" spans="1:8" x14ac:dyDescent="0.35">
      <c r="A6338" t="str">
        <f t="shared" si="106"/>
        <v>RBK02Surgical Short Stay</v>
      </c>
      <c r="B6338" t="s">
        <v>229</v>
      </c>
      <c r="C6338" t="s">
        <v>13731</v>
      </c>
      <c r="D6338" t="s">
        <v>996</v>
      </c>
      <c r="E6338" t="s">
        <v>997</v>
      </c>
      <c r="F6338" t="s">
        <v>13734</v>
      </c>
      <c r="G6338" s="11" t="s">
        <v>13735</v>
      </c>
      <c r="H6338" s="11">
        <v>43794</v>
      </c>
    </row>
    <row r="6339" spans="1:8" x14ac:dyDescent="0.35">
      <c r="A6339" t="str">
        <f t="shared" si="106"/>
        <v>RBK02Ward 01</v>
      </c>
      <c r="B6339" t="s">
        <v>229</v>
      </c>
      <c r="C6339" t="s">
        <v>13731</v>
      </c>
      <c r="D6339" t="s">
        <v>996</v>
      </c>
      <c r="E6339" t="s">
        <v>997</v>
      </c>
      <c r="F6339" t="s">
        <v>8361</v>
      </c>
      <c r="G6339" s="11"/>
      <c r="H6339" s="11"/>
    </row>
    <row r="6340" spans="1:8" x14ac:dyDescent="0.35">
      <c r="A6340" t="str">
        <f t="shared" si="106"/>
        <v>RBK02Ward 02</v>
      </c>
      <c r="B6340" t="s">
        <v>229</v>
      </c>
      <c r="C6340" t="s">
        <v>13731</v>
      </c>
      <c r="D6340" t="s">
        <v>996</v>
      </c>
      <c r="E6340" t="s">
        <v>997</v>
      </c>
      <c r="F6340" t="s">
        <v>8362</v>
      </c>
      <c r="G6340" s="11"/>
      <c r="H6340" s="11"/>
    </row>
    <row r="6341" spans="1:8" x14ac:dyDescent="0.35">
      <c r="A6341" t="str">
        <f t="shared" si="106"/>
        <v>RBK02Ward 03</v>
      </c>
      <c r="B6341" t="s">
        <v>229</v>
      </c>
      <c r="C6341" t="s">
        <v>13731</v>
      </c>
      <c r="D6341" t="s">
        <v>996</v>
      </c>
      <c r="E6341" t="s">
        <v>997</v>
      </c>
      <c r="F6341" t="s">
        <v>13736</v>
      </c>
      <c r="G6341" s="11"/>
      <c r="H6341" s="11"/>
    </row>
    <row r="6342" spans="1:8" x14ac:dyDescent="0.35">
      <c r="A6342" t="str">
        <f t="shared" si="106"/>
        <v>RBK02Ward 04</v>
      </c>
      <c r="B6342" t="s">
        <v>229</v>
      </c>
      <c r="C6342" t="s">
        <v>13731</v>
      </c>
      <c r="D6342" t="s">
        <v>996</v>
      </c>
      <c r="E6342" t="s">
        <v>997</v>
      </c>
      <c r="F6342" t="s">
        <v>8363</v>
      </c>
      <c r="G6342" s="11"/>
      <c r="H6342" s="11"/>
    </row>
    <row r="6343" spans="1:8" x14ac:dyDescent="0.35">
      <c r="A6343" t="str">
        <f t="shared" si="106"/>
        <v>RBK02Ward 07</v>
      </c>
      <c r="B6343" t="s">
        <v>229</v>
      </c>
      <c r="C6343" t="s">
        <v>13731</v>
      </c>
      <c r="D6343" t="s">
        <v>996</v>
      </c>
      <c r="E6343" t="s">
        <v>997</v>
      </c>
      <c r="F6343" t="s">
        <v>8366</v>
      </c>
      <c r="G6343" s="11"/>
      <c r="H6343" s="11"/>
    </row>
    <row r="6344" spans="1:8" x14ac:dyDescent="0.35">
      <c r="A6344" t="str">
        <f t="shared" si="106"/>
        <v>RBK02Ward 09</v>
      </c>
      <c r="B6344" t="s">
        <v>229</v>
      </c>
      <c r="C6344" t="s">
        <v>13731</v>
      </c>
      <c r="D6344" t="s">
        <v>996</v>
      </c>
      <c r="E6344" t="s">
        <v>997</v>
      </c>
      <c r="F6344" t="s">
        <v>8367</v>
      </c>
      <c r="G6344" s="11"/>
      <c r="H6344" s="11"/>
    </row>
    <row r="6345" spans="1:8" x14ac:dyDescent="0.35">
      <c r="A6345" t="str">
        <f t="shared" si="106"/>
        <v>RBK02Ward 11</v>
      </c>
      <c r="B6345" t="s">
        <v>229</v>
      </c>
      <c r="C6345" t="s">
        <v>13731</v>
      </c>
      <c r="D6345" t="s">
        <v>996</v>
      </c>
      <c r="E6345" t="s">
        <v>997</v>
      </c>
      <c r="F6345" t="s">
        <v>8753</v>
      </c>
      <c r="G6345" s="11" t="s">
        <v>13737</v>
      </c>
      <c r="H6345" s="11">
        <v>43809</v>
      </c>
    </row>
    <row r="6346" spans="1:8" x14ac:dyDescent="0.35">
      <c r="A6346" t="str">
        <f t="shared" si="106"/>
        <v>RBK02Ward 12</v>
      </c>
      <c r="B6346" t="s">
        <v>229</v>
      </c>
      <c r="C6346" t="s">
        <v>13731</v>
      </c>
      <c r="D6346" t="s">
        <v>996</v>
      </c>
      <c r="E6346" t="s">
        <v>997</v>
      </c>
      <c r="F6346" t="s">
        <v>8754</v>
      </c>
      <c r="G6346" s="11" t="s">
        <v>13735</v>
      </c>
      <c r="H6346" s="11">
        <v>43794</v>
      </c>
    </row>
    <row r="6347" spans="1:8" x14ac:dyDescent="0.35">
      <c r="A6347" t="str">
        <f t="shared" si="106"/>
        <v>RBK02Ward 14</v>
      </c>
      <c r="B6347" t="s">
        <v>229</v>
      </c>
      <c r="C6347" t="s">
        <v>13731</v>
      </c>
      <c r="D6347" t="s">
        <v>996</v>
      </c>
      <c r="E6347" t="s">
        <v>997</v>
      </c>
      <c r="F6347" t="s">
        <v>8370</v>
      </c>
      <c r="G6347" s="11"/>
      <c r="H6347" s="12"/>
    </row>
    <row r="6348" spans="1:8" x14ac:dyDescent="0.35">
      <c r="A6348" t="str">
        <f t="shared" si="106"/>
        <v>RBK02Ward 15</v>
      </c>
      <c r="B6348" t="s">
        <v>229</v>
      </c>
      <c r="C6348" t="s">
        <v>13731</v>
      </c>
      <c r="D6348" t="s">
        <v>996</v>
      </c>
      <c r="E6348" t="s">
        <v>997</v>
      </c>
      <c r="F6348" t="s">
        <v>8371</v>
      </c>
      <c r="G6348" s="11"/>
      <c r="H6348" s="12"/>
    </row>
    <row r="6349" spans="1:8" x14ac:dyDescent="0.35">
      <c r="A6349" t="str">
        <f t="shared" si="106"/>
        <v>RBK02Ward 16</v>
      </c>
      <c r="B6349" t="s">
        <v>229</v>
      </c>
      <c r="C6349" t="s">
        <v>13731</v>
      </c>
      <c r="D6349" t="s">
        <v>996</v>
      </c>
      <c r="E6349" t="s">
        <v>997</v>
      </c>
      <c r="F6349" t="s">
        <v>8372</v>
      </c>
      <c r="G6349" s="11"/>
      <c r="H6349" s="11"/>
    </row>
    <row r="6350" spans="1:8" x14ac:dyDescent="0.35">
      <c r="A6350" t="str">
        <f t="shared" si="106"/>
        <v>RBK02Ward 17</v>
      </c>
      <c r="B6350" t="s">
        <v>229</v>
      </c>
      <c r="C6350" t="s">
        <v>13731</v>
      </c>
      <c r="D6350" t="s">
        <v>996</v>
      </c>
      <c r="E6350" t="s">
        <v>997</v>
      </c>
      <c r="F6350" t="s">
        <v>8373</v>
      </c>
      <c r="G6350" s="11"/>
      <c r="H6350" s="11"/>
    </row>
    <row r="6351" spans="1:8" x14ac:dyDescent="0.35">
      <c r="A6351" t="str">
        <f t="shared" si="106"/>
        <v>RBK02Ward 20A</v>
      </c>
      <c r="B6351" t="s">
        <v>229</v>
      </c>
      <c r="C6351" t="s">
        <v>13731</v>
      </c>
      <c r="D6351" t="s">
        <v>996</v>
      </c>
      <c r="E6351" t="s">
        <v>997</v>
      </c>
      <c r="F6351" t="s">
        <v>13738</v>
      </c>
      <c r="G6351" s="11"/>
      <c r="H6351" s="11"/>
    </row>
    <row r="6352" spans="1:8" x14ac:dyDescent="0.35">
      <c r="A6352" t="str">
        <f t="shared" si="106"/>
        <v>RBK02Ward 20B/20C</v>
      </c>
      <c r="B6352" t="s">
        <v>229</v>
      </c>
      <c r="C6352" t="s">
        <v>13731</v>
      </c>
      <c r="D6352" t="s">
        <v>996</v>
      </c>
      <c r="E6352" t="s">
        <v>997</v>
      </c>
      <c r="F6352" t="s">
        <v>13739</v>
      </c>
      <c r="G6352" s="11"/>
      <c r="H6352" s="11"/>
    </row>
    <row r="6353" spans="1:8" x14ac:dyDescent="0.35">
      <c r="A6353" t="str">
        <f t="shared" si="106"/>
        <v>RBK02Ward 21</v>
      </c>
      <c r="B6353" t="s">
        <v>229</v>
      </c>
      <c r="C6353" t="s">
        <v>13731</v>
      </c>
      <c r="D6353" t="s">
        <v>996</v>
      </c>
      <c r="E6353" t="s">
        <v>997</v>
      </c>
      <c r="F6353" t="s">
        <v>8376</v>
      </c>
      <c r="G6353" s="11"/>
      <c r="H6353" s="12"/>
    </row>
    <row r="6354" spans="1:8" x14ac:dyDescent="0.35">
      <c r="A6354" t="str">
        <f t="shared" si="106"/>
        <v>RBK02Ward 23</v>
      </c>
      <c r="B6354" t="s">
        <v>229</v>
      </c>
      <c r="C6354" t="s">
        <v>13731</v>
      </c>
      <c r="D6354" t="s">
        <v>996</v>
      </c>
      <c r="E6354" t="s">
        <v>997</v>
      </c>
      <c r="F6354" t="s">
        <v>8787</v>
      </c>
      <c r="G6354" s="11"/>
      <c r="H6354" s="12"/>
    </row>
    <row r="6355" spans="1:8" x14ac:dyDescent="0.35">
      <c r="A6355" t="str">
        <f t="shared" si="106"/>
        <v>RBK02Ward 28</v>
      </c>
      <c r="B6355" t="s">
        <v>229</v>
      </c>
      <c r="C6355" t="s">
        <v>13731</v>
      </c>
      <c r="D6355" t="s">
        <v>996</v>
      </c>
      <c r="E6355" t="s">
        <v>997</v>
      </c>
      <c r="F6355" t="s">
        <v>8850</v>
      </c>
      <c r="G6355" s="11"/>
      <c r="H6355" s="12"/>
    </row>
    <row r="6356" spans="1:8" x14ac:dyDescent="0.35">
      <c r="A6356" t="str">
        <f t="shared" si="106"/>
        <v>RBK02Ward 29</v>
      </c>
      <c r="B6356" t="s">
        <v>229</v>
      </c>
      <c r="C6356" t="s">
        <v>13731</v>
      </c>
      <c r="D6356" t="s">
        <v>996</v>
      </c>
      <c r="E6356" t="s">
        <v>997</v>
      </c>
      <c r="F6356" t="s">
        <v>8851</v>
      </c>
      <c r="G6356" s="11"/>
      <c r="H6356" s="12"/>
    </row>
    <row r="6357" spans="1:8" x14ac:dyDescent="0.35">
      <c r="A6357" t="str">
        <f t="shared" si="106"/>
        <v>RBK02Wards 24/25</v>
      </c>
      <c r="B6357" t="s">
        <v>229</v>
      </c>
      <c r="C6357" t="s">
        <v>13731</v>
      </c>
      <c r="D6357" t="s">
        <v>996</v>
      </c>
      <c r="E6357" t="s">
        <v>997</v>
      </c>
      <c r="F6357" t="s">
        <v>13740</v>
      </c>
      <c r="G6357" s="11"/>
      <c r="H6357" s="11"/>
    </row>
    <row r="6358" spans="1:8" x14ac:dyDescent="0.35">
      <c r="A6358" t="str">
        <f t="shared" si="106"/>
        <v>RWWHGW-B4-H - Ward B4 - Halton</v>
      </c>
      <c r="B6358" t="s">
        <v>230</v>
      </c>
      <c r="C6358" t="s">
        <v>14510</v>
      </c>
      <c r="D6358" t="s">
        <v>5586</v>
      </c>
      <c r="E6358" t="s">
        <v>5587</v>
      </c>
      <c r="F6358" t="s">
        <v>13741</v>
      </c>
      <c r="G6358" s="11"/>
      <c r="H6358" s="11"/>
    </row>
    <row r="6359" spans="1:8" x14ac:dyDescent="0.35">
      <c r="A6359" t="str">
        <f t="shared" si="106"/>
        <v>RWWHGW-CM1-H - Ward 1 - CMTC Treatment Centre</v>
      </c>
      <c r="B6359" t="s">
        <v>230</v>
      </c>
      <c r="C6359" t="s">
        <v>14510</v>
      </c>
      <c r="D6359" t="s">
        <v>5586</v>
      </c>
      <c r="E6359" t="s">
        <v>5587</v>
      </c>
      <c r="F6359" t="s">
        <v>13742</v>
      </c>
      <c r="G6359" s="11"/>
      <c r="H6359" s="11"/>
    </row>
    <row r="6360" spans="1:8" x14ac:dyDescent="0.35">
      <c r="A6360" t="str">
        <f t="shared" si="106"/>
        <v>RWWWHDelivery Suite</v>
      </c>
      <c r="B6360" t="s">
        <v>230</v>
      </c>
      <c r="C6360" t="s">
        <v>14510</v>
      </c>
      <c r="D6360" t="s">
        <v>5590</v>
      </c>
      <c r="E6360" t="s">
        <v>5591</v>
      </c>
      <c r="F6360" t="s">
        <v>8760</v>
      </c>
      <c r="G6360" s="11"/>
      <c r="H6360" s="11"/>
    </row>
    <row r="6361" spans="1:8" x14ac:dyDescent="0.35">
      <c r="A6361" t="str">
        <f t="shared" si="106"/>
        <v>RWWWHSAU</v>
      </c>
      <c r="B6361" t="s">
        <v>230</v>
      </c>
      <c r="C6361" t="s">
        <v>14510</v>
      </c>
      <c r="D6361" t="s">
        <v>5590</v>
      </c>
      <c r="E6361" t="s">
        <v>5591</v>
      </c>
      <c r="F6361" t="s">
        <v>8412</v>
      </c>
      <c r="G6361" s="11"/>
      <c r="H6361" s="12"/>
    </row>
    <row r="6362" spans="1:8" x14ac:dyDescent="0.35">
      <c r="A6362" t="str">
        <f t="shared" si="106"/>
        <v>RWWWHW-A1A - Ward A1 Asst</v>
      </c>
      <c r="B6362" t="s">
        <v>230</v>
      </c>
      <c r="C6362" t="s">
        <v>14510</v>
      </c>
      <c r="D6362" t="s">
        <v>5590</v>
      </c>
      <c r="E6362" t="s">
        <v>5591</v>
      </c>
      <c r="F6362" t="s">
        <v>13743</v>
      </c>
      <c r="G6362" s="11"/>
      <c r="H6362" s="11"/>
    </row>
    <row r="6363" spans="1:8" x14ac:dyDescent="0.35">
      <c r="A6363" t="str">
        <f t="shared" si="106"/>
        <v>RWWWHW-A2A - Ward A2 Admission</v>
      </c>
      <c r="B6363" t="s">
        <v>230</v>
      </c>
      <c r="C6363" t="s">
        <v>14510</v>
      </c>
      <c r="D6363" t="s">
        <v>5590</v>
      </c>
      <c r="E6363" t="s">
        <v>5591</v>
      </c>
      <c r="F6363" t="s">
        <v>13744</v>
      </c>
      <c r="G6363" s="11"/>
      <c r="H6363" s="12"/>
    </row>
    <row r="6364" spans="1:8" x14ac:dyDescent="0.35">
      <c r="A6364" t="str">
        <f t="shared" si="106"/>
        <v>RWWWHW-A4 - Ward A4</v>
      </c>
      <c r="B6364" t="s">
        <v>230</v>
      </c>
      <c r="C6364" t="s">
        <v>14510</v>
      </c>
      <c r="D6364" t="s">
        <v>5590</v>
      </c>
      <c r="E6364" t="s">
        <v>5591</v>
      </c>
      <c r="F6364" t="s">
        <v>13745</v>
      </c>
      <c r="G6364" s="11"/>
      <c r="H6364" s="11"/>
    </row>
    <row r="6365" spans="1:8" x14ac:dyDescent="0.35">
      <c r="A6365" t="str">
        <f t="shared" si="106"/>
        <v>RWWWHW-A5 - Ward A5</v>
      </c>
      <c r="B6365" t="s">
        <v>230</v>
      </c>
      <c r="C6365" t="s">
        <v>14510</v>
      </c>
      <c r="D6365" t="s">
        <v>5590</v>
      </c>
      <c r="E6365" t="s">
        <v>5591</v>
      </c>
      <c r="F6365" t="s">
        <v>13746</v>
      </c>
      <c r="G6365" s="11"/>
      <c r="H6365" s="11"/>
    </row>
    <row r="6366" spans="1:8" x14ac:dyDescent="0.35">
      <c r="A6366" t="str">
        <f t="shared" si="106"/>
        <v>RWWWHW-A6 - Ward A6</v>
      </c>
      <c r="B6366" t="s">
        <v>230</v>
      </c>
      <c r="C6366" t="s">
        <v>14510</v>
      </c>
      <c r="D6366" t="s">
        <v>5590</v>
      </c>
      <c r="E6366" t="s">
        <v>5591</v>
      </c>
      <c r="F6366" t="s">
        <v>13747</v>
      </c>
      <c r="G6366" s="11"/>
      <c r="H6366" s="11"/>
    </row>
    <row r="6367" spans="1:8" x14ac:dyDescent="0.35">
      <c r="A6367" t="str">
        <f t="shared" si="106"/>
        <v>RWWWHW-A7 - Ward A7</v>
      </c>
      <c r="B6367" t="s">
        <v>230</v>
      </c>
      <c r="C6367" t="s">
        <v>14510</v>
      </c>
      <c r="D6367" t="s">
        <v>5590</v>
      </c>
      <c r="E6367" t="s">
        <v>5591</v>
      </c>
      <c r="F6367" t="s">
        <v>13748</v>
      </c>
      <c r="G6367" s="11"/>
      <c r="H6367" s="12"/>
    </row>
    <row r="6368" spans="1:8" x14ac:dyDescent="0.35">
      <c r="A6368" t="str">
        <f t="shared" si="106"/>
        <v>RWWWHW-A8 - Ward A8</v>
      </c>
      <c r="B6368" t="s">
        <v>230</v>
      </c>
      <c r="C6368" t="s">
        <v>14510</v>
      </c>
      <c r="D6368" t="s">
        <v>5590</v>
      </c>
      <c r="E6368" t="s">
        <v>5591</v>
      </c>
      <c r="F6368" t="s">
        <v>13749</v>
      </c>
      <c r="G6368" s="11"/>
      <c r="H6368" s="11"/>
    </row>
    <row r="6369" spans="1:8" x14ac:dyDescent="0.35">
      <c r="A6369" t="str">
        <f t="shared" si="106"/>
        <v>RWWWHW-A9 - Ward A9</v>
      </c>
      <c r="B6369" t="s">
        <v>230</v>
      </c>
      <c r="C6369" t="s">
        <v>14510</v>
      </c>
      <c r="D6369" t="s">
        <v>5590</v>
      </c>
      <c r="E6369" t="s">
        <v>5591</v>
      </c>
      <c r="F6369" t="s">
        <v>13750</v>
      </c>
      <c r="G6369" s="11"/>
      <c r="H6369" s="11"/>
    </row>
    <row r="6370" spans="1:8" x14ac:dyDescent="0.35">
      <c r="A6370" t="str">
        <f t="shared" si="106"/>
        <v>RWWWHW-ACCU - ACCU</v>
      </c>
      <c r="B6370" t="s">
        <v>230</v>
      </c>
      <c r="C6370" t="s">
        <v>14510</v>
      </c>
      <c r="D6370" t="s">
        <v>5590</v>
      </c>
      <c r="E6370" t="s">
        <v>5591</v>
      </c>
      <c r="F6370" t="s">
        <v>13751</v>
      </c>
      <c r="G6370" s="11"/>
      <c r="H6370" s="12"/>
    </row>
    <row r="6371" spans="1:8" x14ac:dyDescent="0.35">
      <c r="A6371" t="str">
        <f t="shared" si="106"/>
        <v>RWWWHW-B11B/W-B11C /PAU- Ward B11</v>
      </c>
      <c r="B6371" t="s">
        <v>230</v>
      </c>
      <c r="C6371" t="s">
        <v>14510</v>
      </c>
      <c r="D6371" t="s">
        <v>5590</v>
      </c>
      <c r="E6371" t="s">
        <v>5591</v>
      </c>
      <c r="F6371" t="s">
        <v>13752</v>
      </c>
      <c r="G6371" s="11"/>
      <c r="H6371" s="12"/>
    </row>
    <row r="6372" spans="1:8" x14ac:dyDescent="0.35">
      <c r="A6372" t="str">
        <f t="shared" si="106"/>
        <v>RWWWHW-B12 - Ward B12 (Forget-me-not)</v>
      </c>
      <c r="B6372" t="s">
        <v>230</v>
      </c>
      <c r="C6372" t="s">
        <v>14510</v>
      </c>
      <c r="D6372" t="s">
        <v>5590</v>
      </c>
      <c r="E6372" t="s">
        <v>5591</v>
      </c>
      <c r="F6372" t="s">
        <v>13753</v>
      </c>
      <c r="G6372" s="11"/>
      <c r="H6372" s="12"/>
    </row>
    <row r="6373" spans="1:8" x14ac:dyDescent="0.35">
      <c r="A6373" t="str">
        <f t="shared" si="106"/>
        <v>RWWWHW-B14 - Ward B14</v>
      </c>
      <c r="B6373" t="s">
        <v>230</v>
      </c>
      <c r="C6373" t="s">
        <v>14510</v>
      </c>
      <c r="D6373" t="s">
        <v>5590</v>
      </c>
      <c r="E6373" t="s">
        <v>5591</v>
      </c>
      <c r="F6373" t="s">
        <v>13754</v>
      </c>
      <c r="G6373" s="11"/>
      <c r="H6373" s="12"/>
    </row>
    <row r="6374" spans="1:8" x14ac:dyDescent="0.35">
      <c r="A6374" t="str">
        <f t="shared" si="106"/>
        <v>RWWWHW-B18 - Ward B18</v>
      </c>
      <c r="B6374" t="s">
        <v>230</v>
      </c>
      <c r="C6374" t="s">
        <v>14510</v>
      </c>
      <c r="D6374" t="s">
        <v>5590</v>
      </c>
      <c r="E6374" t="s">
        <v>5591</v>
      </c>
      <c r="F6374" t="s">
        <v>13755</v>
      </c>
      <c r="G6374" s="11"/>
      <c r="H6374" s="11"/>
    </row>
    <row r="6375" spans="1:8" x14ac:dyDescent="0.35">
      <c r="A6375" t="str">
        <f t="shared" si="106"/>
        <v>RWWWHW-B19 - Ward B19</v>
      </c>
      <c r="B6375" t="s">
        <v>230</v>
      </c>
      <c r="C6375" t="s">
        <v>14510</v>
      </c>
      <c r="D6375" t="s">
        <v>5590</v>
      </c>
      <c r="E6375" t="s">
        <v>5591</v>
      </c>
      <c r="F6375" t="s">
        <v>13756</v>
      </c>
      <c r="G6375" s="11"/>
      <c r="H6375" s="11"/>
    </row>
    <row r="6376" spans="1:8" x14ac:dyDescent="0.35">
      <c r="A6376" t="str">
        <f t="shared" si="106"/>
        <v>RWWWHW-C20 - Ward C20</v>
      </c>
      <c r="B6376" t="s">
        <v>230</v>
      </c>
      <c r="C6376" t="s">
        <v>14510</v>
      </c>
      <c r="D6376" t="s">
        <v>5590</v>
      </c>
      <c r="E6376" t="s">
        <v>5591</v>
      </c>
      <c r="F6376" t="s">
        <v>13757</v>
      </c>
      <c r="G6376" s="11"/>
      <c r="H6376" s="12"/>
    </row>
    <row r="6377" spans="1:8" x14ac:dyDescent="0.35">
      <c r="A6377" t="str">
        <f t="shared" si="106"/>
        <v>RWWWHW-C21 - Ward C21</v>
      </c>
      <c r="B6377" t="s">
        <v>230</v>
      </c>
      <c r="C6377" t="s">
        <v>14510</v>
      </c>
      <c r="D6377" t="s">
        <v>5590</v>
      </c>
      <c r="E6377" t="s">
        <v>5591</v>
      </c>
      <c r="F6377" t="s">
        <v>13758</v>
      </c>
      <c r="G6377" s="11"/>
      <c r="H6377" s="12"/>
    </row>
    <row r="6378" spans="1:8" x14ac:dyDescent="0.35">
      <c r="A6378" t="str">
        <f t="shared" si="106"/>
        <v>RWWWHW-C23 - Ward C23</v>
      </c>
      <c r="B6378" t="s">
        <v>230</v>
      </c>
      <c r="C6378" t="s">
        <v>14510</v>
      </c>
      <c r="D6378" t="s">
        <v>5590</v>
      </c>
      <c r="E6378" t="s">
        <v>5591</v>
      </c>
      <c r="F6378" t="s">
        <v>13759</v>
      </c>
      <c r="G6378" s="11"/>
      <c r="H6378" s="12"/>
    </row>
    <row r="6379" spans="1:8" x14ac:dyDescent="0.35">
      <c r="A6379" t="str">
        <f t="shared" ref="A6379:A6442" si="107">CONCATENATE(D6379,F6379)</f>
        <v>RWWWHW-ICU - Intensive Care Unit</v>
      </c>
      <c r="B6379" t="s">
        <v>230</v>
      </c>
      <c r="C6379" t="s">
        <v>14510</v>
      </c>
      <c r="D6379" t="s">
        <v>5590</v>
      </c>
      <c r="E6379" t="s">
        <v>5591</v>
      </c>
      <c r="F6379" t="s">
        <v>13760</v>
      </c>
      <c r="G6379" s="11"/>
      <c r="H6379" s="12"/>
    </row>
    <row r="6380" spans="1:8" x14ac:dyDescent="0.35">
      <c r="A6380" t="str">
        <f t="shared" si="107"/>
        <v>RWWWHW-NHDU/W-NITU/W-NSC - Neonatal Unit</v>
      </c>
      <c r="B6380" t="s">
        <v>230</v>
      </c>
      <c r="C6380" t="s">
        <v>14510</v>
      </c>
      <c r="D6380" t="s">
        <v>5590</v>
      </c>
      <c r="E6380" t="s">
        <v>5591</v>
      </c>
      <c r="F6380" t="s">
        <v>13761</v>
      </c>
      <c r="G6380" s="11"/>
      <c r="H6380" s="11"/>
    </row>
    <row r="6381" spans="1:8" x14ac:dyDescent="0.35">
      <c r="A6381" t="str">
        <f t="shared" si="107"/>
        <v>RWG03De La Mare/Beckett</v>
      </c>
      <c r="B6381" t="s">
        <v>231</v>
      </c>
      <c r="C6381" t="s">
        <v>13762</v>
      </c>
      <c r="D6381" t="s">
        <v>5224</v>
      </c>
      <c r="E6381" t="s">
        <v>5225</v>
      </c>
      <c r="F6381" t="s">
        <v>13763</v>
      </c>
      <c r="G6381" s="11"/>
      <c r="H6381" s="11"/>
    </row>
    <row r="6382" spans="1:8" x14ac:dyDescent="0.35">
      <c r="A6382" t="str">
        <f t="shared" si="107"/>
        <v>RWG02AAU Blue &amp; Yellow Level 3</v>
      </c>
      <c r="B6382" t="s">
        <v>231</v>
      </c>
      <c r="C6382" t="s">
        <v>13762</v>
      </c>
      <c r="D6382" t="s">
        <v>5226</v>
      </c>
      <c r="E6382" t="s">
        <v>881</v>
      </c>
      <c r="F6382" t="s">
        <v>13764</v>
      </c>
      <c r="G6382" s="11"/>
      <c r="H6382" s="12"/>
    </row>
    <row r="6383" spans="1:8" x14ac:dyDescent="0.35">
      <c r="A6383" t="str">
        <f t="shared" si="107"/>
        <v>RWG02AAU Blue Level 1</v>
      </c>
      <c r="B6383" t="s">
        <v>231</v>
      </c>
      <c r="C6383" t="s">
        <v>13762</v>
      </c>
      <c r="D6383" t="s">
        <v>5226</v>
      </c>
      <c r="E6383" t="s">
        <v>881</v>
      </c>
      <c r="F6383" t="s">
        <v>13765</v>
      </c>
      <c r="G6383" s="11"/>
      <c r="H6383" s="11"/>
    </row>
    <row r="6384" spans="1:8" x14ac:dyDescent="0.35">
      <c r="A6384" t="str">
        <f t="shared" si="107"/>
        <v>RWG02AAU Green Level 1</v>
      </c>
      <c r="B6384" t="s">
        <v>231</v>
      </c>
      <c r="C6384" t="s">
        <v>13762</v>
      </c>
      <c r="D6384" t="s">
        <v>5226</v>
      </c>
      <c r="E6384" t="s">
        <v>881</v>
      </c>
      <c r="F6384" t="s">
        <v>13766</v>
      </c>
      <c r="G6384" s="11"/>
      <c r="H6384" s="11"/>
    </row>
    <row r="6385" spans="1:8" x14ac:dyDescent="0.35">
      <c r="A6385" t="str">
        <f t="shared" si="107"/>
        <v>RWG02AAU Purple Level 1</v>
      </c>
      <c r="B6385" t="s">
        <v>231</v>
      </c>
      <c r="C6385" t="s">
        <v>13762</v>
      </c>
      <c r="D6385" t="s">
        <v>5226</v>
      </c>
      <c r="E6385" t="s">
        <v>881</v>
      </c>
      <c r="F6385" t="s">
        <v>13767</v>
      </c>
      <c r="G6385" s="11"/>
      <c r="H6385" s="12"/>
    </row>
    <row r="6386" spans="1:8" x14ac:dyDescent="0.35">
      <c r="A6386" t="str">
        <f t="shared" si="107"/>
        <v>RWG02AAU Red Suite</v>
      </c>
      <c r="B6386" t="s">
        <v>231</v>
      </c>
      <c r="C6386" t="s">
        <v>13762</v>
      </c>
      <c r="D6386" t="s">
        <v>5226</v>
      </c>
      <c r="E6386" t="s">
        <v>881</v>
      </c>
      <c r="F6386" t="s">
        <v>13768</v>
      </c>
      <c r="G6386" s="11"/>
      <c r="H6386" s="12"/>
    </row>
    <row r="6387" spans="1:8" x14ac:dyDescent="0.35">
      <c r="A6387" t="str">
        <f t="shared" si="107"/>
        <v>RWG02AAU Yellow Level 1</v>
      </c>
      <c r="B6387" t="s">
        <v>231</v>
      </c>
      <c r="C6387" t="s">
        <v>13762</v>
      </c>
      <c r="D6387" t="s">
        <v>5226</v>
      </c>
      <c r="E6387" t="s">
        <v>881</v>
      </c>
      <c r="F6387" t="s">
        <v>13769</v>
      </c>
      <c r="G6387" s="11"/>
      <c r="H6387" s="12"/>
    </row>
    <row r="6388" spans="1:8" x14ac:dyDescent="0.35">
      <c r="A6388" t="str">
        <f t="shared" si="107"/>
        <v>RWG02ABC</v>
      </c>
      <c r="B6388" t="s">
        <v>231</v>
      </c>
      <c r="C6388" t="s">
        <v>13762</v>
      </c>
      <c r="D6388" t="s">
        <v>5226</v>
      </c>
      <c r="E6388" t="s">
        <v>881</v>
      </c>
      <c r="F6388" t="s">
        <v>13770</v>
      </c>
      <c r="G6388" s="11"/>
      <c r="H6388" s="12"/>
    </row>
    <row r="6389" spans="1:8" x14ac:dyDescent="0.35">
      <c r="A6389" t="str">
        <f t="shared" si="107"/>
        <v>RWG02Acute Stroke Unit</v>
      </c>
      <c r="B6389" t="s">
        <v>231</v>
      </c>
      <c r="C6389" t="s">
        <v>13762</v>
      </c>
      <c r="D6389" t="s">
        <v>5226</v>
      </c>
      <c r="E6389" t="s">
        <v>881</v>
      </c>
      <c r="F6389" t="s">
        <v>11469</v>
      </c>
      <c r="G6389" s="11"/>
      <c r="H6389" s="11"/>
    </row>
    <row r="6390" spans="1:8" x14ac:dyDescent="0.35">
      <c r="A6390" t="str">
        <f t="shared" si="107"/>
        <v>RWG02Aldenham</v>
      </c>
      <c r="B6390" t="s">
        <v>231</v>
      </c>
      <c r="C6390" t="s">
        <v>13762</v>
      </c>
      <c r="D6390" t="s">
        <v>5226</v>
      </c>
      <c r="E6390" t="s">
        <v>881</v>
      </c>
      <c r="F6390" t="s">
        <v>13771</v>
      </c>
      <c r="G6390" s="11"/>
      <c r="H6390" s="11"/>
    </row>
    <row r="6391" spans="1:8" x14ac:dyDescent="0.35">
      <c r="A6391" t="str">
        <f t="shared" si="107"/>
        <v>RWG02Bluebell</v>
      </c>
      <c r="B6391" t="s">
        <v>231</v>
      </c>
      <c r="C6391" t="s">
        <v>13762</v>
      </c>
      <c r="D6391" t="s">
        <v>5226</v>
      </c>
      <c r="E6391" t="s">
        <v>881</v>
      </c>
      <c r="F6391" t="s">
        <v>10520</v>
      </c>
      <c r="G6391" s="11"/>
      <c r="H6391" s="11"/>
    </row>
    <row r="6392" spans="1:8" x14ac:dyDescent="0.35">
      <c r="A6392" t="str">
        <f t="shared" si="107"/>
        <v>RWG02Cardiac Care</v>
      </c>
      <c r="B6392" t="s">
        <v>231</v>
      </c>
      <c r="C6392" t="s">
        <v>13762</v>
      </c>
      <c r="D6392" t="s">
        <v>5226</v>
      </c>
      <c r="E6392" t="s">
        <v>881</v>
      </c>
      <c r="F6392" t="s">
        <v>13772</v>
      </c>
      <c r="G6392" s="11"/>
      <c r="H6392" s="11"/>
    </row>
    <row r="6393" spans="1:8" x14ac:dyDescent="0.35">
      <c r="A6393" t="str">
        <f t="shared" si="107"/>
        <v>RWG02Cassio</v>
      </c>
      <c r="B6393" t="s">
        <v>231</v>
      </c>
      <c r="C6393" t="s">
        <v>13762</v>
      </c>
      <c r="D6393" t="s">
        <v>5226</v>
      </c>
      <c r="E6393" t="s">
        <v>881</v>
      </c>
      <c r="F6393" t="s">
        <v>13773</v>
      </c>
      <c r="G6393" s="11"/>
      <c r="H6393" s="11"/>
    </row>
    <row r="6394" spans="1:8" x14ac:dyDescent="0.35">
      <c r="A6394" t="str">
        <f t="shared" si="107"/>
        <v>RWG02Cleves</v>
      </c>
      <c r="B6394" t="s">
        <v>231</v>
      </c>
      <c r="C6394" t="s">
        <v>13762</v>
      </c>
      <c r="D6394" t="s">
        <v>5226</v>
      </c>
      <c r="E6394" t="s">
        <v>881</v>
      </c>
      <c r="F6394" t="s">
        <v>13774</v>
      </c>
      <c r="G6394" s="11"/>
      <c r="H6394" s="12"/>
    </row>
    <row r="6395" spans="1:8" x14ac:dyDescent="0.35">
      <c r="A6395" t="str">
        <f t="shared" si="107"/>
        <v>RWG02Combined ITU</v>
      </c>
      <c r="B6395" t="s">
        <v>231</v>
      </c>
      <c r="C6395" t="s">
        <v>13762</v>
      </c>
      <c r="D6395" t="s">
        <v>5226</v>
      </c>
      <c r="E6395" t="s">
        <v>881</v>
      </c>
      <c r="F6395" t="s">
        <v>13775</v>
      </c>
      <c r="G6395" s="11"/>
      <c r="H6395" s="11"/>
    </row>
    <row r="6396" spans="1:8" x14ac:dyDescent="0.35">
      <c r="A6396" t="str">
        <f t="shared" si="107"/>
        <v>RWG02Croxley</v>
      </c>
      <c r="B6396" t="s">
        <v>231</v>
      </c>
      <c r="C6396" t="s">
        <v>13762</v>
      </c>
      <c r="D6396" t="s">
        <v>5226</v>
      </c>
      <c r="E6396" t="s">
        <v>881</v>
      </c>
      <c r="F6396" t="s">
        <v>13776</v>
      </c>
      <c r="G6396" s="11"/>
      <c r="H6396" s="11"/>
    </row>
    <row r="6397" spans="1:8" x14ac:dyDescent="0.35">
      <c r="A6397" t="str">
        <f t="shared" si="107"/>
        <v>RWG02Delivery Suite</v>
      </c>
      <c r="B6397" t="s">
        <v>231</v>
      </c>
      <c r="C6397" t="s">
        <v>13762</v>
      </c>
      <c r="D6397" t="s">
        <v>5226</v>
      </c>
      <c r="E6397" t="s">
        <v>881</v>
      </c>
      <c r="F6397" t="s">
        <v>8760</v>
      </c>
      <c r="G6397" s="11"/>
      <c r="H6397" s="12"/>
    </row>
    <row r="6398" spans="1:8" x14ac:dyDescent="0.35">
      <c r="A6398" t="str">
        <f t="shared" si="107"/>
        <v>RWG02Elizabeth</v>
      </c>
      <c r="B6398" t="s">
        <v>231</v>
      </c>
      <c r="C6398" t="s">
        <v>13762</v>
      </c>
      <c r="D6398" t="s">
        <v>5226</v>
      </c>
      <c r="E6398" t="s">
        <v>881</v>
      </c>
      <c r="F6398" t="s">
        <v>8652</v>
      </c>
      <c r="G6398" s="11"/>
      <c r="H6398" s="11"/>
    </row>
    <row r="6399" spans="1:8" x14ac:dyDescent="0.35">
      <c r="A6399" t="str">
        <f t="shared" si="107"/>
        <v>RWG02Flaunden</v>
      </c>
      <c r="B6399" t="s">
        <v>231</v>
      </c>
      <c r="C6399" t="s">
        <v>13762</v>
      </c>
      <c r="D6399" t="s">
        <v>5226</v>
      </c>
      <c r="E6399" t="s">
        <v>881</v>
      </c>
      <c r="F6399" t="s">
        <v>13777</v>
      </c>
      <c r="G6399" s="11"/>
      <c r="H6399" s="12"/>
    </row>
    <row r="6400" spans="1:8" x14ac:dyDescent="0.35">
      <c r="A6400" t="str">
        <f t="shared" si="107"/>
        <v>RWG02Heronsgate &amp; Gade</v>
      </c>
      <c r="B6400" t="s">
        <v>231</v>
      </c>
      <c r="C6400" t="s">
        <v>13762</v>
      </c>
      <c r="D6400" t="s">
        <v>5226</v>
      </c>
      <c r="E6400" t="s">
        <v>881</v>
      </c>
      <c r="F6400" t="s">
        <v>13778</v>
      </c>
      <c r="G6400" s="11"/>
      <c r="H6400" s="11"/>
    </row>
    <row r="6401" spans="1:8" x14ac:dyDescent="0.35">
      <c r="A6401" t="str">
        <f t="shared" si="107"/>
        <v>RWG02Katherine</v>
      </c>
      <c r="B6401" t="s">
        <v>231</v>
      </c>
      <c r="C6401" t="s">
        <v>13762</v>
      </c>
      <c r="D6401" t="s">
        <v>5226</v>
      </c>
      <c r="E6401" t="s">
        <v>881</v>
      </c>
      <c r="F6401" t="s">
        <v>13779</v>
      </c>
      <c r="G6401" s="11"/>
      <c r="H6401" s="11"/>
    </row>
    <row r="6402" spans="1:8" x14ac:dyDescent="0.35">
      <c r="A6402" t="str">
        <f t="shared" si="107"/>
        <v>RWG02Langley</v>
      </c>
      <c r="B6402" t="s">
        <v>231</v>
      </c>
      <c r="C6402" t="s">
        <v>13762</v>
      </c>
      <c r="D6402" t="s">
        <v>5226</v>
      </c>
      <c r="E6402" t="s">
        <v>881</v>
      </c>
      <c r="F6402" t="s">
        <v>10189</v>
      </c>
      <c r="G6402" s="11"/>
      <c r="H6402" s="11"/>
    </row>
    <row r="6403" spans="1:8" x14ac:dyDescent="0.35">
      <c r="A6403" t="str">
        <f t="shared" si="107"/>
        <v>RWG02Letchmore</v>
      </c>
      <c r="B6403" t="s">
        <v>231</v>
      </c>
      <c r="C6403" t="s">
        <v>13762</v>
      </c>
      <c r="D6403" t="s">
        <v>5226</v>
      </c>
      <c r="E6403" t="s">
        <v>881</v>
      </c>
      <c r="F6403" t="s">
        <v>13780</v>
      </c>
      <c r="G6403" s="11"/>
      <c r="H6403" s="11"/>
    </row>
    <row r="6404" spans="1:8" x14ac:dyDescent="0.35">
      <c r="A6404" t="str">
        <f t="shared" si="107"/>
        <v>RWG02Oxhey</v>
      </c>
      <c r="B6404" t="s">
        <v>231</v>
      </c>
      <c r="C6404" t="s">
        <v>13762</v>
      </c>
      <c r="D6404" t="s">
        <v>5226</v>
      </c>
      <c r="E6404" t="s">
        <v>881</v>
      </c>
      <c r="F6404" t="s">
        <v>13781</v>
      </c>
      <c r="G6404" s="11"/>
      <c r="H6404" s="11"/>
    </row>
    <row r="6405" spans="1:8" x14ac:dyDescent="0.35">
      <c r="A6405" t="str">
        <f t="shared" si="107"/>
        <v>RWG02Ridge</v>
      </c>
      <c r="B6405" t="s">
        <v>231</v>
      </c>
      <c r="C6405" t="s">
        <v>13762</v>
      </c>
      <c r="D6405" t="s">
        <v>5226</v>
      </c>
      <c r="E6405" t="s">
        <v>881</v>
      </c>
      <c r="F6405" t="s">
        <v>13782</v>
      </c>
      <c r="G6405" s="11"/>
      <c r="H6405" s="11"/>
    </row>
    <row r="6406" spans="1:8" x14ac:dyDescent="0.35">
      <c r="A6406" t="str">
        <f t="shared" si="107"/>
        <v>RWG02Sarratt</v>
      </c>
      <c r="B6406" t="s">
        <v>231</v>
      </c>
      <c r="C6406" t="s">
        <v>13762</v>
      </c>
      <c r="D6406" t="s">
        <v>5226</v>
      </c>
      <c r="E6406" t="s">
        <v>881</v>
      </c>
      <c r="F6406" t="s">
        <v>13783</v>
      </c>
      <c r="G6406" s="11"/>
      <c r="H6406" s="11"/>
    </row>
    <row r="6407" spans="1:8" x14ac:dyDescent="0.35">
      <c r="A6407" t="str">
        <f t="shared" si="107"/>
        <v>RWG02SCBU</v>
      </c>
      <c r="B6407" t="s">
        <v>231</v>
      </c>
      <c r="C6407" t="s">
        <v>13762</v>
      </c>
      <c r="D6407" t="s">
        <v>5226</v>
      </c>
      <c r="E6407" t="s">
        <v>881</v>
      </c>
      <c r="F6407" t="s">
        <v>8497</v>
      </c>
      <c r="G6407" s="11"/>
      <c r="H6407" s="11"/>
    </row>
    <row r="6408" spans="1:8" x14ac:dyDescent="0.35">
      <c r="A6408" t="str">
        <f t="shared" si="107"/>
        <v>RWG02Starfish</v>
      </c>
      <c r="B6408" t="s">
        <v>231</v>
      </c>
      <c r="C6408" t="s">
        <v>13762</v>
      </c>
      <c r="D6408" t="s">
        <v>5226</v>
      </c>
      <c r="E6408" t="s">
        <v>881</v>
      </c>
      <c r="F6408" t="s">
        <v>12038</v>
      </c>
      <c r="G6408" s="11"/>
      <c r="H6408" s="11"/>
    </row>
    <row r="6409" spans="1:8" x14ac:dyDescent="0.35">
      <c r="A6409" t="str">
        <f t="shared" si="107"/>
        <v>RWG02Tudor &amp; Castle</v>
      </c>
      <c r="B6409" t="s">
        <v>231</v>
      </c>
      <c r="C6409" t="s">
        <v>13762</v>
      </c>
      <c r="D6409" t="s">
        <v>5226</v>
      </c>
      <c r="E6409" t="s">
        <v>881</v>
      </c>
      <c r="F6409" t="s">
        <v>13784</v>
      </c>
      <c r="G6409" s="11"/>
      <c r="H6409" s="11"/>
    </row>
    <row r="6410" spans="1:8" x14ac:dyDescent="0.35">
      <c r="A6410" t="str">
        <f t="shared" si="107"/>
        <v>RWG02Victoria</v>
      </c>
      <c r="B6410" t="s">
        <v>231</v>
      </c>
      <c r="C6410" t="s">
        <v>13762</v>
      </c>
      <c r="D6410" t="s">
        <v>5226</v>
      </c>
      <c r="E6410" t="s">
        <v>881</v>
      </c>
      <c r="F6410" t="s">
        <v>9940</v>
      </c>
      <c r="G6410" s="11"/>
      <c r="H6410" s="11"/>
    </row>
    <row r="6411" spans="1:8" x14ac:dyDescent="0.35">
      <c r="A6411" t="str">
        <f t="shared" si="107"/>
        <v>RWG02Winyard</v>
      </c>
      <c r="B6411" t="s">
        <v>231</v>
      </c>
      <c r="C6411" t="s">
        <v>13762</v>
      </c>
      <c r="D6411" t="s">
        <v>5226</v>
      </c>
      <c r="E6411" t="s">
        <v>881</v>
      </c>
      <c r="F6411" t="s">
        <v>13785</v>
      </c>
      <c r="G6411" s="11"/>
      <c r="H6411" s="11"/>
    </row>
    <row r="6412" spans="1:8" x14ac:dyDescent="0.35">
      <c r="A6412" t="str">
        <f t="shared" si="107"/>
        <v>RKL51WLB ASCOT</v>
      </c>
      <c r="B6412" t="s">
        <v>232</v>
      </c>
      <c r="C6412" t="s">
        <v>13786</v>
      </c>
      <c r="D6412" t="s">
        <v>2251</v>
      </c>
      <c r="E6412" t="s">
        <v>2252</v>
      </c>
      <c r="F6412" t="s">
        <v>13787</v>
      </c>
      <c r="G6412" s="11" t="s">
        <v>13283</v>
      </c>
      <c r="H6412" s="11">
        <v>43774</v>
      </c>
    </row>
    <row r="6413" spans="1:8" x14ac:dyDescent="0.35">
      <c r="A6413" t="str">
        <f t="shared" si="107"/>
        <v>RKL51WLB CRANFIELD</v>
      </c>
      <c r="B6413" t="s">
        <v>232</v>
      </c>
      <c r="C6413" t="s">
        <v>13786</v>
      </c>
      <c r="D6413" t="s">
        <v>2251</v>
      </c>
      <c r="E6413" t="s">
        <v>2252</v>
      </c>
      <c r="F6413" t="s">
        <v>13788</v>
      </c>
      <c r="G6413" s="11" t="s">
        <v>13283</v>
      </c>
      <c r="H6413" s="11">
        <v>43774</v>
      </c>
    </row>
    <row r="6414" spans="1:8" x14ac:dyDescent="0.35">
      <c r="A6414" t="str">
        <f t="shared" si="107"/>
        <v>RKL51WLB EDGWARE</v>
      </c>
      <c r="B6414" t="s">
        <v>232</v>
      </c>
      <c r="C6414" t="s">
        <v>13786</v>
      </c>
      <c r="D6414" t="s">
        <v>2251</v>
      </c>
      <c r="E6414" t="s">
        <v>2252</v>
      </c>
      <c r="F6414" t="s">
        <v>14574</v>
      </c>
      <c r="G6414" s="11" t="s">
        <v>14515</v>
      </c>
      <c r="H6414" s="11">
        <v>43885</v>
      </c>
    </row>
    <row r="6415" spans="1:8" x14ac:dyDescent="0.35">
      <c r="A6415" t="str">
        <f t="shared" si="107"/>
        <v>RKL51WLB EMBANKMENT</v>
      </c>
      <c r="B6415" t="s">
        <v>232</v>
      </c>
      <c r="C6415" t="s">
        <v>13786</v>
      </c>
      <c r="D6415" t="s">
        <v>2251</v>
      </c>
      <c r="E6415" t="s">
        <v>2252</v>
      </c>
      <c r="F6415" t="s">
        <v>14575</v>
      </c>
      <c r="G6415" s="11" t="s">
        <v>14515</v>
      </c>
      <c r="H6415" s="11">
        <v>43885</v>
      </c>
    </row>
    <row r="6416" spans="1:8" x14ac:dyDescent="0.35">
      <c r="A6416" t="str">
        <f t="shared" si="107"/>
        <v>RKL51WLB EPSOM</v>
      </c>
      <c r="B6416" t="s">
        <v>232</v>
      </c>
      <c r="C6416" t="s">
        <v>13786</v>
      </c>
      <c r="D6416" t="s">
        <v>2251</v>
      </c>
      <c r="E6416" t="s">
        <v>2252</v>
      </c>
      <c r="F6416" t="s">
        <v>13789</v>
      </c>
      <c r="G6416" s="11"/>
      <c r="H6416" s="11"/>
    </row>
    <row r="6417" spans="1:8" x14ac:dyDescent="0.35">
      <c r="A6417" t="str">
        <f t="shared" si="107"/>
        <v>RKL51WLB EUSTON</v>
      </c>
      <c r="B6417" t="s">
        <v>232</v>
      </c>
      <c r="C6417" t="s">
        <v>13786</v>
      </c>
      <c r="D6417" t="s">
        <v>2251</v>
      </c>
      <c r="E6417" t="s">
        <v>2252</v>
      </c>
      <c r="F6417" t="s">
        <v>14576</v>
      </c>
      <c r="G6417" s="11" t="s">
        <v>14515</v>
      </c>
      <c r="H6417" s="11">
        <v>43885</v>
      </c>
    </row>
    <row r="6418" spans="1:8" x14ac:dyDescent="0.35">
      <c r="A6418" t="str">
        <f t="shared" si="107"/>
        <v>RKL51WLB HARROGATE</v>
      </c>
      <c r="B6418" t="s">
        <v>232</v>
      </c>
      <c r="C6418" t="s">
        <v>13786</v>
      </c>
      <c r="D6418" t="s">
        <v>2251</v>
      </c>
      <c r="E6418" t="s">
        <v>2252</v>
      </c>
      <c r="F6418" t="s">
        <v>13790</v>
      </c>
      <c r="G6418" s="11"/>
      <c r="H6418" s="11"/>
    </row>
    <row r="6419" spans="1:8" x14ac:dyDescent="0.35">
      <c r="A6419" t="str">
        <f t="shared" si="107"/>
        <v>RKL51WLB KENNINGTON</v>
      </c>
      <c r="B6419" t="s">
        <v>232</v>
      </c>
      <c r="C6419" t="s">
        <v>13786</v>
      </c>
      <c r="D6419" t="s">
        <v>2251</v>
      </c>
      <c r="E6419" t="s">
        <v>2252</v>
      </c>
      <c r="F6419" t="s">
        <v>14577</v>
      </c>
      <c r="G6419" s="11" t="s">
        <v>14515</v>
      </c>
      <c r="H6419" s="11">
        <v>43885</v>
      </c>
    </row>
    <row r="6420" spans="1:8" x14ac:dyDescent="0.35">
      <c r="A6420" t="str">
        <f t="shared" si="107"/>
        <v>RKL51WLB LEEDS</v>
      </c>
      <c r="B6420" t="s">
        <v>232</v>
      </c>
      <c r="C6420" t="s">
        <v>13786</v>
      </c>
      <c r="D6420" t="s">
        <v>2251</v>
      </c>
      <c r="E6420" t="s">
        <v>2252</v>
      </c>
      <c r="F6420" t="s">
        <v>13791</v>
      </c>
      <c r="G6420" s="11"/>
      <c r="H6420" s="11"/>
    </row>
    <row r="6421" spans="1:8" x14ac:dyDescent="0.35">
      <c r="A6421" t="str">
        <f t="shared" si="107"/>
        <v>RKL51WLB NEWMARKET</v>
      </c>
      <c r="B6421" t="s">
        <v>232</v>
      </c>
      <c r="C6421" t="s">
        <v>13786</v>
      </c>
      <c r="D6421" t="s">
        <v>2251</v>
      </c>
      <c r="E6421" t="s">
        <v>2252</v>
      </c>
      <c r="F6421" t="s">
        <v>13792</v>
      </c>
      <c r="G6421" s="11"/>
      <c r="H6421" s="11"/>
    </row>
    <row r="6422" spans="1:8" x14ac:dyDescent="0.35">
      <c r="A6422" t="str">
        <f t="shared" si="107"/>
        <v>RKL51WLB OVAL</v>
      </c>
      <c r="B6422" t="s">
        <v>232</v>
      </c>
      <c r="C6422" t="s">
        <v>13786</v>
      </c>
      <c r="D6422" t="s">
        <v>2251</v>
      </c>
      <c r="E6422" t="s">
        <v>2252</v>
      </c>
      <c r="F6422" t="s">
        <v>14578</v>
      </c>
      <c r="G6422" s="11" t="s">
        <v>14515</v>
      </c>
      <c r="H6422" s="11">
        <v>43885</v>
      </c>
    </row>
    <row r="6423" spans="1:8" x14ac:dyDescent="0.35">
      <c r="A6423" t="str">
        <f t="shared" si="107"/>
        <v>RKL51WLB PADDINGTON</v>
      </c>
      <c r="B6423" t="s">
        <v>232</v>
      </c>
      <c r="C6423" t="s">
        <v>13786</v>
      </c>
      <c r="D6423" t="s">
        <v>2251</v>
      </c>
      <c r="E6423" t="s">
        <v>2252</v>
      </c>
      <c r="F6423" t="s">
        <v>14579</v>
      </c>
      <c r="G6423" s="11" t="s">
        <v>14515</v>
      </c>
      <c r="H6423" s="11">
        <v>43885</v>
      </c>
    </row>
    <row r="6424" spans="1:8" x14ac:dyDescent="0.35">
      <c r="A6424" t="str">
        <f t="shared" si="107"/>
        <v>RKL51WLB PD CANTERBURY</v>
      </c>
      <c r="B6424" t="s">
        <v>232</v>
      </c>
      <c r="C6424" t="s">
        <v>13786</v>
      </c>
      <c r="D6424" t="s">
        <v>2251</v>
      </c>
      <c r="E6424" t="s">
        <v>2252</v>
      </c>
      <c r="F6424" t="s">
        <v>13793</v>
      </c>
      <c r="G6424" s="11" t="s">
        <v>13283</v>
      </c>
      <c r="H6424" s="11">
        <v>43774</v>
      </c>
    </row>
    <row r="6425" spans="1:8" x14ac:dyDescent="0.35">
      <c r="A6425" t="str">
        <f t="shared" si="107"/>
        <v>RKL51WLB PD CHEPSTOW</v>
      </c>
      <c r="B6425" t="s">
        <v>232</v>
      </c>
      <c r="C6425" t="s">
        <v>13786</v>
      </c>
      <c r="D6425" t="s">
        <v>2251</v>
      </c>
      <c r="E6425" t="s">
        <v>2252</v>
      </c>
      <c r="F6425" t="s">
        <v>13794</v>
      </c>
      <c r="G6425" s="11" t="s">
        <v>13283</v>
      </c>
      <c r="H6425" s="11">
        <v>43774</v>
      </c>
    </row>
    <row r="6426" spans="1:8" x14ac:dyDescent="0.35">
      <c r="A6426" t="str">
        <f t="shared" si="107"/>
        <v>RKL51WLB PD DOVER</v>
      </c>
      <c r="B6426" t="s">
        <v>232</v>
      </c>
      <c r="C6426" t="s">
        <v>13786</v>
      </c>
      <c r="D6426" t="s">
        <v>2251</v>
      </c>
      <c r="E6426" t="s">
        <v>2252</v>
      </c>
      <c r="F6426" t="s">
        <v>13795</v>
      </c>
      <c r="G6426" s="11" t="s">
        <v>13283</v>
      </c>
      <c r="H6426" s="11">
        <v>43774</v>
      </c>
    </row>
    <row r="6427" spans="1:8" x14ac:dyDescent="0.35">
      <c r="A6427" t="str">
        <f t="shared" si="107"/>
        <v>RKL51WLB PD EPSOM</v>
      </c>
      <c r="B6427" t="s">
        <v>232</v>
      </c>
      <c r="C6427" t="s">
        <v>13786</v>
      </c>
      <c r="D6427" t="s">
        <v>2251</v>
      </c>
      <c r="E6427" t="s">
        <v>2252</v>
      </c>
      <c r="F6427" t="s">
        <v>14580</v>
      </c>
      <c r="G6427" s="11" t="s">
        <v>14515</v>
      </c>
      <c r="H6427" s="11">
        <v>43885</v>
      </c>
    </row>
    <row r="6428" spans="1:8" x14ac:dyDescent="0.35">
      <c r="A6428" t="str">
        <f t="shared" si="107"/>
        <v>RKL51WLB PD FOLKESTONE</v>
      </c>
      <c r="B6428" t="s">
        <v>232</v>
      </c>
      <c r="C6428" t="s">
        <v>13786</v>
      </c>
      <c r="D6428" t="s">
        <v>2251</v>
      </c>
      <c r="E6428" t="s">
        <v>2252</v>
      </c>
      <c r="F6428" t="s">
        <v>13796</v>
      </c>
      <c r="G6428" s="11" t="s">
        <v>13283</v>
      </c>
      <c r="H6428" s="11">
        <v>43774</v>
      </c>
    </row>
    <row r="6429" spans="1:8" x14ac:dyDescent="0.35">
      <c r="A6429" t="str">
        <f t="shared" si="107"/>
        <v>RKL51WLB PD KEMPTON</v>
      </c>
      <c r="B6429" t="s">
        <v>232</v>
      </c>
      <c r="C6429" t="s">
        <v>13786</v>
      </c>
      <c r="D6429" t="s">
        <v>2251</v>
      </c>
      <c r="E6429" t="s">
        <v>2252</v>
      </c>
      <c r="F6429" t="s">
        <v>13797</v>
      </c>
      <c r="G6429" s="11"/>
      <c r="H6429" s="11"/>
    </row>
    <row r="6430" spans="1:8" x14ac:dyDescent="0.35">
      <c r="A6430" t="str">
        <f t="shared" si="107"/>
        <v>RKL51WLB RICHMOND</v>
      </c>
      <c r="B6430" t="s">
        <v>232</v>
      </c>
      <c r="C6430" t="s">
        <v>13786</v>
      </c>
      <c r="D6430" t="s">
        <v>2251</v>
      </c>
      <c r="E6430" t="s">
        <v>2252</v>
      </c>
      <c r="F6430" t="s">
        <v>14581</v>
      </c>
      <c r="G6430" s="11" t="s">
        <v>14515</v>
      </c>
      <c r="H6430" s="11">
        <v>43885</v>
      </c>
    </row>
    <row r="6431" spans="1:8" x14ac:dyDescent="0.35">
      <c r="A6431" t="str">
        <f t="shared" si="107"/>
        <v>RKL51WLB SANDHURST</v>
      </c>
      <c r="B6431" t="s">
        <v>232</v>
      </c>
      <c r="C6431" t="s">
        <v>13786</v>
      </c>
      <c r="D6431" t="s">
        <v>2251</v>
      </c>
      <c r="E6431" t="s">
        <v>2252</v>
      </c>
      <c r="F6431" t="s">
        <v>13798</v>
      </c>
      <c r="G6431" s="11"/>
      <c r="H6431" s="11"/>
    </row>
    <row r="6432" spans="1:8" x14ac:dyDescent="0.35">
      <c r="A6432" t="str">
        <f t="shared" si="107"/>
        <v>RKL51WLB SANDOWN</v>
      </c>
      <c r="B6432" t="s">
        <v>232</v>
      </c>
      <c r="C6432" t="s">
        <v>13786</v>
      </c>
      <c r="D6432" t="s">
        <v>2251</v>
      </c>
      <c r="E6432" t="s">
        <v>2252</v>
      </c>
      <c r="F6432" t="s">
        <v>13799</v>
      </c>
      <c r="G6432" s="11"/>
      <c r="H6432" s="11"/>
    </row>
    <row r="6433" spans="1:8" x14ac:dyDescent="0.35">
      <c r="A6433" t="str">
        <f t="shared" si="107"/>
        <v>RKL51WLB SHEFFIELD</v>
      </c>
      <c r="B6433" t="s">
        <v>232</v>
      </c>
      <c r="C6433" t="s">
        <v>13786</v>
      </c>
      <c r="D6433" t="s">
        <v>2251</v>
      </c>
      <c r="E6433" t="s">
        <v>2252</v>
      </c>
      <c r="F6433" t="s">
        <v>13800</v>
      </c>
      <c r="G6433" s="11"/>
      <c r="H6433" s="11"/>
    </row>
    <row r="6434" spans="1:8" x14ac:dyDescent="0.35">
      <c r="A6434" t="str">
        <f t="shared" si="107"/>
        <v>RKL51WLB STRATFORD</v>
      </c>
      <c r="B6434" t="s">
        <v>232</v>
      </c>
      <c r="C6434" t="s">
        <v>13786</v>
      </c>
      <c r="D6434" t="s">
        <v>2251</v>
      </c>
      <c r="E6434" t="s">
        <v>2252</v>
      </c>
      <c r="F6434" t="s">
        <v>14582</v>
      </c>
      <c r="G6434" s="11" t="s">
        <v>14515</v>
      </c>
      <c r="H6434" s="11">
        <v>43885</v>
      </c>
    </row>
    <row r="6435" spans="1:8" x14ac:dyDescent="0.35">
      <c r="A6435" t="str">
        <f t="shared" si="107"/>
        <v>RKL51WLB VICTORIA</v>
      </c>
      <c r="B6435" t="s">
        <v>232</v>
      </c>
      <c r="C6435" t="s">
        <v>13786</v>
      </c>
      <c r="D6435" t="s">
        <v>2251</v>
      </c>
      <c r="E6435" t="s">
        <v>2252</v>
      </c>
      <c r="F6435" t="s">
        <v>14583</v>
      </c>
      <c r="G6435" s="11" t="s">
        <v>14515</v>
      </c>
      <c r="H6435" s="11">
        <v>43885</v>
      </c>
    </row>
    <row r="6436" spans="1:8" x14ac:dyDescent="0.35">
      <c r="A6436" t="str">
        <f t="shared" si="107"/>
        <v>RKL51WLB WATERLOO</v>
      </c>
      <c r="B6436" t="s">
        <v>232</v>
      </c>
      <c r="C6436" t="s">
        <v>13786</v>
      </c>
      <c r="D6436" t="s">
        <v>2251</v>
      </c>
      <c r="E6436" t="s">
        <v>2252</v>
      </c>
      <c r="F6436" t="s">
        <v>14584</v>
      </c>
      <c r="G6436" s="11" t="s">
        <v>14515</v>
      </c>
      <c r="H6436" s="11">
        <v>43885</v>
      </c>
    </row>
    <row r="6437" spans="1:8" x14ac:dyDescent="0.35">
      <c r="A6437" t="str">
        <f t="shared" si="107"/>
        <v>RKL51WLB WOBURN</v>
      </c>
      <c r="B6437" t="s">
        <v>232</v>
      </c>
      <c r="C6437" t="s">
        <v>13786</v>
      </c>
      <c r="D6437" t="s">
        <v>2251</v>
      </c>
      <c r="E6437" t="s">
        <v>2252</v>
      </c>
      <c r="F6437" t="s">
        <v>13801</v>
      </c>
      <c r="G6437" s="11" t="s">
        <v>13283</v>
      </c>
      <c r="H6437" s="11">
        <v>43774</v>
      </c>
    </row>
    <row r="6438" spans="1:8" x14ac:dyDescent="0.35">
      <c r="A6438" t="str">
        <f t="shared" si="107"/>
        <v>RKL21BUTLER HOUSE</v>
      </c>
      <c r="B6438" t="s">
        <v>232</v>
      </c>
      <c r="C6438" t="s">
        <v>13786</v>
      </c>
      <c r="D6438" t="s">
        <v>2253</v>
      </c>
      <c r="E6438" t="s">
        <v>2254</v>
      </c>
      <c r="F6438" t="s">
        <v>2254</v>
      </c>
      <c r="G6438" s="11"/>
      <c r="H6438" s="11"/>
    </row>
    <row r="6439" spans="1:8" x14ac:dyDescent="0.35">
      <c r="A6439" t="str">
        <f t="shared" si="107"/>
        <v>RKL48CASSEL INPATIENTS</v>
      </c>
      <c r="B6439" t="s">
        <v>232</v>
      </c>
      <c r="C6439" t="s">
        <v>13786</v>
      </c>
      <c r="D6439" t="s">
        <v>2257</v>
      </c>
      <c r="E6439" t="s">
        <v>2258</v>
      </c>
      <c r="F6439" t="s">
        <v>13802</v>
      </c>
      <c r="G6439" s="11" t="s">
        <v>13283</v>
      </c>
      <c r="H6439" s="11">
        <v>43774</v>
      </c>
    </row>
    <row r="6440" spans="1:8" x14ac:dyDescent="0.35">
      <c r="A6440" t="str">
        <f t="shared" si="107"/>
        <v>RKL18JASMIN</v>
      </c>
      <c r="B6440" t="s">
        <v>232</v>
      </c>
      <c r="C6440" t="s">
        <v>13786</v>
      </c>
      <c r="D6440" t="s">
        <v>2259</v>
      </c>
      <c r="E6440" t="s">
        <v>13803</v>
      </c>
      <c r="F6440" t="s">
        <v>13804</v>
      </c>
      <c r="G6440" s="11"/>
      <c r="H6440" s="11"/>
    </row>
    <row r="6441" spans="1:8" x14ac:dyDescent="0.35">
      <c r="A6441" t="str">
        <f t="shared" si="107"/>
        <v>RKL18MAGNOLIA</v>
      </c>
      <c r="B6441" t="s">
        <v>232</v>
      </c>
      <c r="C6441" t="s">
        <v>13786</v>
      </c>
      <c r="D6441" t="s">
        <v>2259</v>
      </c>
      <c r="E6441" t="s">
        <v>13803</v>
      </c>
      <c r="F6441" t="s">
        <v>1683</v>
      </c>
      <c r="G6441" s="11"/>
      <c r="H6441" s="11"/>
    </row>
    <row r="6442" spans="1:8" x14ac:dyDescent="0.35">
      <c r="A6442" t="str">
        <f t="shared" si="107"/>
        <v>RKL18ROSEMARY</v>
      </c>
      <c r="B6442" t="s">
        <v>232</v>
      </c>
      <c r="C6442" t="s">
        <v>13786</v>
      </c>
      <c r="D6442" t="s">
        <v>2259</v>
      </c>
      <c r="E6442" t="s">
        <v>13803</v>
      </c>
      <c r="F6442" t="s">
        <v>13805</v>
      </c>
      <c r="G6442" s="11"/>
      <c r="H6442" s="11"/>
    </row>
    <row r="6443" spans="1:8" x14ac:dyDescent="0.35">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35">
      <c r="A6444" t="str">
        <f t="shared" si="108"/>
        <v>RKL79H&amp;F AVONMORE RECOVERY</v>
      </c>
      <c r="B6444" t="s">
        <v>232</v>
      </c>
      <c r="C6444" t="s">
        <v>13786</v>
      </c>
      <c r="D6444" t="s">
        <v>2281</v>
      </c>
      <c r="E6444" t="s">
        <v>2282</v>
      </c>
      <c r="F6444" t="s">
        <v>13807</v>
      </c>
      <c r="G6444" s="11"/>
      <c r="H6444" s="11"/>
    </row>
    <row r="6445" spans="1:8" x14ac:dyDescent="0.35">
      <c r="A6445" t="str">
        <f t="shared" si="108"/>
        <v>RKL79H&amp;F LILLIE ASSESSMENT</v>
      </c>
      <c r="B6445" t="s">
        <v>232</v>
      </c>
      <c r="C6445" t="s">
        <v>13786</v>
      </c>
      <c r="D6445" t="s">
        <v>2281</v>
      </c>
      <c r="E6445" t="s">
        <v>2282</v>
      </c>
      <c r="F6445" t="s">
        <v>13808</v>
      </c>
      <c r="G6445" s="11"/>
      <c r="H6445" s="11"/>
    </row>
    <row r="6446" spans="1:8" x14ac:dyDescent="0.35">
      <c r="A6446" t="str">
        <f t="shared" si="108"/>
        <v>RKL79H&amp;F MERIDIAN</v>
      </c>
      <c r="B6446" t="s">
        <v>232</v>
      </c>
      <c r="C6446" t="s">
        <v>13786</v>
      </c>
      <c r="D6446" t="s">
        <v>2281</v>
      </c>
      <c r="E6446" t="s">
        <v>2282</v>
      </c>
      <c r="F6446" t="s">
        <v>13809</v>
      </c>
      <c r="G6446" s="11" t="s">
        <v>13283</v>
      </c>
      <c r="H6446" s="11">
        <v>43774</v>
      </c>
    </row>
    <row r="6447" spans="1:8" x14ac:dyDescent="0.35">
      <c r="A6447" t="str">
        <f t="shared" si="108"/>
        <v>RKL79H&amp;F RAVENSCOURT</v>
      </c>
      <c r="B6447" t="s">
        <v>232</v>
      </c>
      <c r="C6447" t="s">
        <v>13786</v>
      </c>
      <c r="D6447" t="s">
        <v>2281</v>
      </c>
      <c r="E6447" t="s">
        <v>2282</v>
      </c>
      <c r="F6447" t="s">
        <v>13810</v>
      </c>
      <c r="G6447" s="11" t="s">
        <v>13283</v>
      </c>
      <c r="H6447" s="11">
        <v>43774</v>
      </c>
    </row>
    <row r="6448" spans="1:8" x14ac:dyDescent="0.35">
      <c r="A6448" t="str">
        <f t="shared" si="108"/>
        <v>RKL14HOU FINCH FEMALE</v>
      </c>
      <c r="B6448" t="s">
        <v>232</v>
      </c>
      <c r="C6448" t="s">
        <v>13786</v>
      </c>
      <c r="D6448" t="s">
        <v>2291</v>
      </c>
      <c r="E6448" t="s">
        <v>2292</v>
      </c>
      <c r="F6448" t="s">
        <v>13811</v>
      </c>
      <c r="G6448" s="11" t="s">
        <v>13283</v>
      </c>
      <c r="H6448" s="11">
        <v>43774</v>
      </c>
    </row>
    <row r="6449" spans="1:8" x14ac:dyDescent="0.35">
      <c r="A6449" t="str">
        <f t="shared" si="108"/>
        <v>RKL14HOU GLYN</v>
      </c>
      <c r="B6449" t="s">
        <v>232</v>
      </c>
      <c r="C6449" t="s">
        <v>13786</v>
      </c>
      <c r="D6449" t="s">
        <v>2291</v>
      </c>
      <c r="E6449" t="s">
        <v>2292</v>
      </c>
      <c r="F6449" t="s">
        <v>13812</v>
      </c>
      <c r="G6449" s="11" t="s">
        <v>13283</v>
      </c>
      <c r="H6449" s="11">
        <v>43774</v>
      </c>
    </row>
    <row r="6450" spans="1:8" x14ac:dyDescent="0.35">
      <c r="A6450" t="str">
        <f t="shared" si="108"/>
        <v>RKL14HOU GROSVENOR</v>
      </c>
      <c r="B6450" t="s">
        <v>232</v>
      </c>
      <c r="C6450" t="s">
        <v>13786</v>
      </c>
      <c r="D6450" t="s">
        <v>2291</v>
      </c>
      <c r="E6450" t="s">
        <v>2292</v>
      </c>
      <c r="F6450" t="s">
        <v>13813</v>
      </c>
      <c r="G6450" s="11"/>
      <c r="H6450" s="11"/>
    </row>
    <row r="6451" spans="1:8" x14ac:dyDescent="0.35">
      <c r="A6451" t="str">
        <f t="shared" si="108"/>
        <v>RKL14HOU KESTREL</v>
      </c>
      <c r="B6451" t="s">
        <v>232</v>
      </c>
      <c r="C6451" t="s">
        <v>13786</v>
      </c>
      <c r="D6451" t="s">
        <v>2291</v>
      </c>
      <c r="E6451" t="s">
        <v>2292</v>
      </c>
      <c r="F6451" t="s">
        <v>13814</v>
      </c>
      <c r="G6451" s="11"/>
      <c r="H6451" s="11"/>
    </row>
    <row r="6452" spans="1:8" x14ac:dyDescent="0.35">
      <c r="A6452" t="str">
        <f t="shared" si="108"/>
        <v>RKL14HOU KINGFISHER MALE</v>
      </c>
      <c r="B6452" t="s">
        <v>232</v>
      </c>
      <c r="C6452" t="s">
        <v>13786</v>
      </c>
      <c r="D6452" t="s">
        <v>2291</v>
      </c>
      <c r="E6452" t="s">
        <v>2292</v>
      </c>
      <c r="F6452" t="s">
        <v>13815</v>
      </c>
      <c r="G6452" s="11" t="s">
        <v>13283</v>
      </c>
      <c r="H6452" s="11">
        <v>43774</v>
      </c>
    </row>
    <row r="6453" spans="1:8" x14ac:dyDescent="0.35">
      <c r="A6453" t="str">
        <f t="shared" si="108"/>
        <v>RKL14HOU ROBIN</v>
      </c>
      <c r="B6453" t="s">
        <v>232</v>
      </c>
      <c r="C6453" t="s">
        <v>13786</v>
      </c>
      <c r="D6453" t="s">
        <v>2291</v>
      </c>
      <c r="E6453" t="s">
        <v>2292</v>
      </c>
      <c r="F6453" t="s">
        <v>13816</v>
      </c>
      <c r="G6453" s="11" t="s">
        <v>9730</v>
      </c>
      <c r="H6453" s="11">
        <v>43774</v>
      </c>
    </row>
    <row r="6454" spans="1:8" x14ac:dyDescent="0.35">
      <c r="A6454" t="str">
        <f t="shared" si="108"/>
        <v>RKL22LSU BARRON</v>
      </c>
      <c r="B6454" t="s">
        <v>232</v>
      </c>
      <c r="C6454" t="s">
        <v>13786</v>
      </c>
      <c r="D6454" t="s">
        <v>2297</v>
      </c>
      <c r="E6454" t="s">
        <v>13817</v>
      </c>
      <c r="F6454" t="s">
        <v>13818</v>
      </c>
      <c r="G6454" s="11" t="s">
        <v>13283</v>
      </c>
      <c r="H6454" s="11">
        <v>43774</v>
      </c>
    </row>
    <row r="6455" spans="1:8" x14ac:dyDescent="0.35">
      <c r="A6455" t="str">
        <f t="shared" si="108"/>
        <v>RKL22LSU DERBY</v>
      </c>
      <c r="B6455" t="s">
        <v>232</v>
      </c>
      <c r="C6455" t="s">
        <v>13786</v>
      </c>
      <c r="D6455" t="s">
        <v>2297</v>
      </c>
      <c r="E6455" t="s">
        <v>13817</v>
      </c>
      <c r="F6455" t="s">
        <v>13819</v>
      </c>
      <c r="G6455" s="11" t="s">
        <v>13283</v>
      </c>
      <c r="H6455" s="11">
        <v>43774</v>
      </c>
    </row>
    <row r="6456" spans="1:8" x14ac:dyDescent="0.35">
      <c r="A6456" t="str">
        <f t="shared" si="108"/>
        <v>RKL22LSU SOLARIS</v>
      </c>
      <c r="B6456" t="s">
        <v>232</v>
      </c>
      <c r="C6456" t="s">
        <v>13786</v>
      </c>
      <c r="D6456" t="s">
        <v>2297</v>
      </c>
      <c r="E6456" t="s">
        <v>13817</v>
      </c>
      <c r="F6456" t="s">
        <v>13820</v>
      </c>
      <c r="G6456" s="11"/>
      <c r="H6456" s="11"/>
    </row>
    <row r="6457" spans="1:8" x14ac:dyDescent="0.35">
      <c r="A6457" t="str">
        <f t="shared" si="108"/>
        <v>RKL22LSU TENNYSON</v>
      </c>
      <c r="B6457" t="s">
        <v>232</v>
      </c>
      <c r="C6457" t="s">
        <v>13786</v>
      </c>
      <c r="D6457" t="s">
        <v>2297</v>
      </c>
      <c r="E6457" t="s">
        <v>13817</v>
      </c>
      <c r="F6457" t="s">
        <v>13821</v>
      </c>
      <c r="G6457" s="11"/>
      <c r="H6457" s="11"/>
    </row>
    <row r="6458" spans="1:8" x14ac:dyDescent="0.35">
      <c r="A6458" t="str">
        <f t="shared" si="108"/>
        <v>RKL72MSU BOURNE</v>
      </c>
      <c r="B6458" t="s">
        <v>232</v>
      </c>
      <c r="C6458" t="s">
        <v>13786</v>
      </c>
      <c r="D6458" t="s">
        <v>2301</v>
      </c>
      <c r="E6458" t="s">
        <v>2302</v>
      </c>
      <c r="F6458" t="s">
        <v>13822</v>
      </c>
      <c r="G6458" s="11" t="s">
        <v>9672</v>
      </c>
      <c r="H6458" s="11">
        <v>43735</v>
      </c>
    </row>
    <row r="6459" spans="1:8" x14ac:dyDescent="0.35">
      <c r="A6459" t="str">
        <f t="shared" si="108"/>
        <v>RKL72MSU THE WELLS UNIT</v>
      </c>
      <c r="B6459" t="s">
        <v>232</v>
      </c>
      <c r="C6459" t="s">
        <v>13786</v>
      </c>
      <c r="D6459" t="s">
        <v>2301</v>
      </c>
      <c r="E6459" t="s">
        <v>2302</v>
      </c>
      <c r="F6459" t="s">
        <v>13823</v>
      </c>
      <c r="G6459" s="11"/>
      <c r="H6459" s="11"/>
    </row>
    <row r="6460" spans="1:8" x14ac:dyDescent="0.35">
      <c r="A6460" t="str">
        <f t="shared" si="108"/>
        <v>RKL72MSU WATERDOWN</v>
      </c>
      <c r="B6460" t="s">
        <v>232</v>
      </c>
      <c r="C6460" t="s">
        <v>13786</v>
      </c>
      <c r="D6460" t="s">
        <v>2301</v>
      </c>
      <c r="E6460" t="s">
        <v>2302</v>
      </c>
      <c r="F6460" t="s">
        <v>13824</v>
      </c>
      <c r="G6460" s="11"/>
      <c r="H6460" s="11"/>
    </row>
    <row r="6461" spans="1:8" x14ac:dyDescent="0.35">
      <c r="A6461" t="str">
        <f t="shared" si="108"/>
        <v>RKL67EALING HOPE FEMALE ASSESSMENT</v>
      </c>
      <c r="B6461" t="s">
        <v>232</v>
      </c>
      <c r="C6461" t="s">
        <v>13786</v>
      </c>
      <c r="D6461" t="s">
        <v>2313</v>
      </c>
      <c r="E6461" t="s">
        <v>2314</v>
      </c>
      <c r="F6461" t="s">
        <v>13825</v>
      </c>
      <c r="G6461" s="11" t="s">
        <v>13283</v>
      </c>
      <c r="H6461" s="11">
        <v>43774</v>
      </c>
    </row>
    <row r="6462" spans="1:8" x14ac:dyDescent="0.35">
      <c r="A6462" t="str">
        <f t="shared" si="108"/>
        <v>RKL67EALING HORIZON MALE ASSESSMENT</v>
      </c>
      <c r="B6462" t="s">
        <v>232</v>
      </c>
      <c r="C6462" t="s">
        <v>13786</v>
      </c>
      <c r="D6462" t="s">
        <v>2313</v>
      </c>
      <c r="E6462" t="s">
        <v>2314</v>
      </c>
      <c r="F6462" t="s">
        <v>13826</v>
      </c>
      <c r="G6462" s="11" t="s">
        <v>13283</v>
      </c>
      <c r="H6462" s="11">
        <v>43774</v>
      </c>
    </row>
    <row r="6463" spans="1:8" x14ac:dyDescent="0.35">
      <c r="A6463" t="str">
        <f t="shared" si="108"/>
        <v>RKL67EALING MOTT HOUSE</v>
      </c>
      <c r="B6463" t="s">
        <v>232</v>
      </c>
      <c r="C6463" t="s">
        <v>13786</v>
      </c>
      <c r="D6463" t="s">
        <v>2313</v>
      </c>
      <c r="E6463" t="s">
        <v>2314</v>
      </c>
      <c r="F6463" t="s">
        <v>13827</v>
      </c>
      <c r="G6463" s="11" t="s">
        <v>13283</v>
      </c>
      <c r="H6463" s="11">
        <v>43774</v>
      </c>
    </row>
    <row r="6464" spans="1:8" x14ac:dyDescent="0.35">
      <c r="A6464" t="str">
        <f t="shared" si="108"/>
        <v>RKL67OPS JUBILEE</v>
      </c>
      <c r="B6464" t="s">
        <v>232</v>
      </c>
      <c r="C6464" t="s">
        <v>13786</v>
      </c>
      <c r="D6464" t="s">
        <v>2313</v>
      </c>
      <c r="E6464" t="s">
        <v>2314</v>
      </c>
      <c r="F6464" t="s">
        <v>13828</v>
      </c>
      <c r="G6464" s="11" t="s">
        <v>13283</v>
      </c>
      <c r="H6464" s="11">
        <v>43774</v>
      </c>
    </row>
    <row r="6465" spans="1:8" x14ac:dyDescent="0.35">
      <c r="A6465" t="str">
        <f t="shared" si="108"/>
        <v>RKL19MSU BERRY</v>
      </c>
      <c r="B6465" t="s">
        <v>232</v>
      </c>
      <c r="C6465" t="s">
        <v>13786</v>
      </c>
      <c r="D6465" t="s">
        <v>2317</v>
      </c>
      <c r="E6465" t="s">
        <v>2318</v>
      </c>
      <c r="F6465" t="s">
        <v>13829</v>
      </c>
      <c r="G6465" s="11"/>
      <c r="H6465" s="11"/>
    </row>
    <row r="6466" spans="1:8" x14ac:dyDescent="0.35">
      <c r="A6466" t="str">
        <f t="shared" si="108"/>
        <v>RKL19MSU BRENT</v>
      </c>
      <c r="B6466" t="s">
        <v>232</v>
      </c>
      <c r="C6466" t="s">
        <v>13786</v>
      </c>
      <c r="D6466" t="s">
        <v>2317</v>
      </c>
      <c r="E6466" t="s">
        <v>2318</v>
      </c>
      <c r="F6466" t="s">
        <v>13830</v>
      </c>
      <c r="G6466" s="11"/>
      <c r="H6466" s="11"/>
    </row>
    <row r="6467" spans="1:8" x14ac:dyDescent="0.35">
      <c r="A6467" t="str">
        <f t="shared" si="108"/>
        <v>RKL19MSU FALCON</v>
      </c>
      <c r="B6467" t="s">
        <v>232</v>
      </c>
      <c r="C6467" t="s">
        <v>13786</v>
      </c>
      <c r="D6467" t="s">
        <v>2317</v>
      </c>
      <c r="E6467" t="s">
        <v>2318</v>
      </c>
      <c r="F6467" t="s">
        <v>13831</v>
      </c>
      <c r="G6467" s="11"/>
      <c r="H6467" s="11"/>
    </row>
    <row r="6468" spans="1:8" x14ac:dyDescent="0.35">
      <c r="A6468" t="str">
        <f t="shared" si="108"/>
        <v>RKL19MSU LEA</v>
      </c>
      <c r="B6468" t="s">
        <v>232</v>
      </c>
      <c r="C6468" t="s">
        <v>13786</v>
      </c>
      <c r="D6468" t="s">
        <v>2317</v>
      </c>
      <c r="E6468" t="s">
        <v>2318</v>
      </c>
      <c r="F6468" t="s">
        <v>13832</v>
      </c>
      <c r="G6468" s="11"/>
      <c r="H6468" s="11"/>
    </row>
    <row r="6469" spans="1:8" x14ac:dyDescent="0.35">
      <c r="A6469" t="str">
        <f t="shared" si="108"/>
        <v>RKL19MSU WINDRUSH</v>
      </c>
      <c r="B6469" t="s">
        <v>232</v>
      </c>
      <c r="C6469" t="s">
        <v>13786</v>
      </c>
      <c r="D6469" t="s">
        <v>2317</v>
      </c>
      <c r="E6469" t="s">
        <v>2318</v>
      </c>
      <c r="F6469" t="s">
        <v>13833</v>
      </c>
      <c r="G6469" s="11"/>
      <c r="H6469" s="11"/>
    </row>
    <row r="6470" spans="1:8" x14ac:dyDescent="0.35">
      <c r="A6470" t="str">
        <f t="shared" si="108"/>
        <v>RKL62LIMES DEMENTIA</v>
      </c>
      <c r="B6470" t="s">
        <v>232</v>
      </c>
      <c r="C6470" t="s">
        <v>13786</v>
      </c>
      <c r="D6470" t="s">
        <v>2319</v>
      </c>
      <c r="E6470" t="s">
        <v>2320</v>
      </c>
      <c r="F6470" t="s">
        <v>13834</v>
      </c>
      <c r="G6470" s="11" t="s">
        <v>13283</v>
      </c>
      <c r="H6470" s="11">
        <v>43774</v>
      </c>
    </row>
    <row r="6471" spans="1:8" x14ac:dyDescent="0.35">
      <c r="A6471" t="str">
        <f t="shared" si="108"/>
        <v>RKL20LSU PEARL</v>
      </c>
      <c r="B6471" t="s">
        <v>232</v>
      </c>
      <c r="C6471" t="s">
        <v>13786</v>
      </c>
      <c r="D6471" t="s">
        <v>2321</v>
      </c>
      <c r="E6471" t="s">
        <v>13835</v>
      </c>
      <c r="F6471" t="s">
        <v>13836</v>
      </c>
      <c r="G6471" s="11"/>
      <c r="H6471" s="11"/>
    </row>
    <row r="6472" spans="1:8" x14ac:dyDescent="0.35">
      <c r="A6472" t="str">
        <f t="shared" si="108"/>
        <v>RKL20MSU AURORA</v>
      </c>
      <c r="B6472" t="s">
        <v>232</v>
      </c>
      <c r="C6472" t="s">
        <v>13786</v>
      </c>
      <c r="D6472" t="s">
        <v>2321</v>
      </c>
      <c r="E6472" t="s">
        <v>13835</v>
      </c>
      <c r="F6472" t="s">
        <v>13837</v>
      </c>
      <c r="G6472" s="11"/>
      <c r="H6472" s="11"/>
    </row>
    <row r="6473" spans="1:8" x14ac:dyDescent="0.35">
      <c r="A6473" t="str">
        <f t="shared" si="108"/>
        <v>RKL20MSU DAMSON</v>
      </c>
      <c r="B6473" t="s">
        <v>232</v>
      </c>
      <c r="C6473" t="s">
        <v>13786</v>
      </c>
      <c r="D6473" t="s">
        <v>2321</v>
      </c>
      <c r="E6473" t="s">
        <v>13835</v>
      </c>
      <c r="F6473" t="s">
        <v>13838</v>
      </c>
      <c r="G6473" s="11" t="s">
        <v>13283</v>
      </c>
      <c r="H6473" s="11">
        <v>43774</v>
      </c>
    </row>
    <row r="6474" spans="1:8" x14ac:dyDescent="0.35">
      <c r="A6474" t="str">
        <f t="shared" si="108"/>
        <v>RKL20MSU GARNET</v>
      </c>
      <c r="B6474" t="s">
        <v>232</v>
      </c>
      <c r="C6474" t="s">
        <v>13786</v>
      </c>
      <c r="D6474" t="s">
        <v>2321</v>
      </c>
      <c r="E6474" t="s">
        <v>13835</v>
      </c>
      <c r="F6474" t="s">
        <v>13839</v>
      </c>
      <c r="G6474" s="11"/>
      <c r="H6474" s="11"/>
    </row>
    <row r="6475" spans="1:8" x14ac:dyDescent="0.35">
      <c r="A6475" t="str">
        <f t="shared" si="108"/>
        <v>RKL20WEMSS MELROSE</v>
      </c>
      <c r="B6475" t="s">
        <v>232</v>
      </c>
      <c r="C6475" t="s">
        <v>13786</v>
      </c>
      <c r="D6475" t="s">
        <v>2321</v>
      </c>
      <c r="E6475" t="s">
        <v>13835</v>
      </c>
      <c r="F6475" t="s">
        <v>13840</v>
      </c>
      <c r="G6475" s="11" t="s">
        <v>13283</v>
      </c>
      <c r="H6475" s="11">
        <v>43774</v>
      </c>
    </row>
    <row r="6476" spans="1:8" x14ac:dyDescent="0.35">
      <c r="A6476" t="str">
        <f t="shared" si="108"/>
        <v>RKL20WEMSS PARKLAND</v>
      </c>
      <c r="B6476" t="s">
        <v>232</v>
      </c>
      <c r="C6476" t="s">
        <v>13786</v>
      </c>
      <c r="D6476" t="s">
        <v>2321</v>
      </c>
      <c r="E6476" t="s">
        <v>13835</v>
      </c>
      <c r="F6476" t="s">
        <v>13841</v>
      </c>
      <c r="G6476" s="11"/>
      <c r="H6476" s="11"/>
    </row>
    <row r="6477" spans="1:8" x14ac:dyDescent="0.35">
      <c r="A6477" t="str">
        <f t="shared" si="108"/>
        <v>RGR50A&amp;E</v>
      </c>
      <c r="B6477" t="s">
        <v>233</v>
      </c>
      <c r="C6477" t="s">
        <v>13842</v>
      </c>
      <c r="D6477" t="s">
        <v>1644</v>
      </c>
      <c r="E6477" t="s">
        <v>1645</v>
      </c>
      <c r="F6477" t="s">
        <v>13843</v>
      </c>
      <c r="G6477" s="11"/>
      <c r="H6477" s="11"/>
    </row>
    <row r="6478" spans="1:8" x14ac:dyDescent="0.35">
      <c r="A6478" t="str">
        <f t="shared" si="108"/>
        <v>RGR50Acute Assessment Unit</v>
      </c>
      <c r="B6478" t="s">
        <v>233</v>
      </c>
      <c r="C6478" t="s">
        <v>13842</v>
      </c>
      <c r="D6478" t="s">
        <v>1644</v>
      </c>
      <c r="E6478" t="s">
        <v>1645</v>
      </c>
      <c r="F6478" t="s">
        <v>8358</v>
      </c>
      <c r="G6478" s="11"/>
      <c r="H6478" s="11"/>
    </row>
    <row r="6479" spans="1:8" x14ac:dyDescent="0.35">
      <c r="A6479" t="str">
        <f t="shared" si="108"/>
        <v>RGR50Cardiac Centre</v>
      </c>
      <c r="B6479" t="s">
        <v>233</v>
      </c>
      <c r="C6479" t="s">
        <v>13842</v>
      </c>
      <c r="D6479" t="s">
        <v>1644</v>
      </c>
      <c r="E6479" t="s">
        <v>1645</v>
      </c>
      <c r="F6479" t="s">
        <v>13844</v>
      </c>
      <c r="G6479" s="11"/>
      <c r="H6479" s="11"/>
    </row>
    <row r="6480" spans="1:8" x14ac:dyDescent="0.35">
      <c r="A6480" t="str">
        <f t="shared" si="108"/>
        <v>RGR50Critical Care</v>
      </c>
      <c r="B6480" t="s">
        <v>233</v>
      </c>
      <c r="C6480" t="s">
        <v>13842</v>
      </c>
      <c r="D6480" t="s">
        <v>1644</v>
      </c>
      <c r="E6480" t="s">
        <v>1645</v>
      </c>
      <c r="F6480" t="s">
        <v>9226</v>
      </c>
      <c r="G6480" s="11"/>
      <c r="H6480" s="11"/>
    </row>
    <row r="6481" spans="1:8" x14ac:dyDescent="0.35">
      <c r="A6481" t="str">
        <f t="shared" si="108"/>
        <v>RGR50F1</v>
      </c>
      <c r="B6481" t="s">
        <v>233</v>
      </c>
      <c r="C6481" t="s">
        <v>13842</v>
      </c>
      <c r="D6481" t="s">
        <v>1644</v>
      </c>
      <c r="E6481" t="s">
        <v>1645</v>
      </c>
      <c r="F6481" t="s">
        <v>9862</v>
      </c>
      <c r="G6481" s="11"/>
      <c r="H6481" s="11"/>
    </row>
    <row r="6482" spans="1:8" x14ac:dyDescent="0.35">
      <c r="A6482" t="str">
        <f t="shared" si="108"/>
        <v>RGR50F10</v>
      </c>
      <c r="B6482" t="s">
        <v>233</v>
      </c>
      <c r="C6482" t="s">
        <v>13842</v>
      </c>
      <c r="D6482" t="s">
        <v>1644</v>
      </c>
      <c r="E6482" t="s">
        <v>1645</v>
      </c>
      <c r="F6482" t="s">
        <v>9863</v>
      </c>
      <c r="G6482" s="11"/>
      <c r="H6482" s="11"/>
    </row>
    <row r="6483" spans="1:8" x14ac:dyDescent="0.35">
      <c r="A6483" t="str">
        <f t="shared" si="108"/>
        <v>RGR50F11</v>
      </c>
      <c r="B6483" t="s">
        <v>233</v>
      </c>
      <c r="C6483" t="s">
        <v>13842</v>
      </c>
      <c r="D6483" t="s">
        <v>1644</v>
      </c>
      <c r="E6483" t="s">
        <v>1645</v>
      </c>
      <c r="F6483" t="s">
        <v>13845</v>
      </c>
      <c r="G6483" s="11"/>
      <c r="H6483" s="11"/>
    </row>
    <row r="6484" spans="1:8" x14ac:dyDescent="0.35">
      <c r="A6484" t="str">
        <f t="shared" si="108"/>
        <v>RGR50F12</v>
      </c>
      <c r="B6484" t="s">
        <v>233</v>
      </c>
      <c r="C6484" t="s">
        <v>13842</v>
      </c>
      <c r="D6484" t="s">
        <v>1644</v>
      </c>
      <c r="E6484" t="s">
        <v>1645</v>
      </c>
      <c r="F6484" t="s">
        <v>11107</v>
      </c>
      <c r="G6484" s="11"/>
      <c r="H6484" s="11"/>
    </row>
    <row r="6485" spans="1:8" x14ac:dyDescent="0.35">
      <c r="A6485" t="str">
        <f t="shared" si="108"/>
        <v>RGR50F3</v>
      </c>
      <c r="B6485" t="s">
        <v>233</v>
      </c>
      <c r="C6485" t="s">
        <v>13842</v>
      </c>
      <c r="D6485" t="s">
        <v>1644</v>
      </c>
      <c r="E6485" t="s">
        <v>1645</v>
      </c>
      <c r="F6485" t="s">
        <v>9867</v>
      </c>
      <c r="G6485" s="11"/>
      <c r="H6485" s="11"/>
    </row>
    <row r="6486" spans="1:8" x14ac:dyDescent="0.35">
      <c r="A6486" t="str">
        <f t="shared" si="108"/>
        <v>RGR50F4</v>
      </c>
      <c r="B6486" t="s">
        <v>233</v>
      </c>
      <c r="C6486" t="s">
        <v>13842</v>
      </c>
      <c r="D6486" t="s">
        <v>1644</v>
      </c>
      <c r="E6486" t="s">
        <v>1645</v>
      </c>
      <c r="F6486" t="s">
        <v>9014</v>
      </c>
      <c r="G6486" s="11"/>
      <c r="H6486" s="11"/>
    </row>
    <row r="6487" spans="1:8" x14ac:dyDescent="0.35">
      <c r="A6487" t="str">
        <f t="shared" si="108"/>
        <v>RGR50F5</v>
      </c>
      <c r="B6487" t="s">
        <v>233</v>
      </c>
      <c r="C6487" t="s">
        <v>13842</v>
      </c>
      <c r="D6487" t="s">
        <v>1644</v>
      </c>
      <c r="E6487" t="s">
        <v>1645</v>
      </c>
      <c r="F6487" t="s">
        <v>8855</v>
      </c>
      <c r="G6487" s="11"/>
      <c r="H6487" s="11"/>
    </row>
    <row r="6488" spans="1:8" x14ac:dyDescent="0.35">
      <c r="A6488" t="str">
        <f t="shared" si="108"/>
        <v>RGR50F6</v>
      </c>
      <c r="B6488" t="s">
        <v>233</v>
      </c>
      <c r="C6488" t="s">
        <v>13842</v>
      </c>
      <c r="D6488" t="s">
        <v>1644</v>
      </c>
      <c r="E6488" t="s">
        <v>1645</v>
      </c>
      <c r="F6488" t="s">
        <v>8856</v>
      </c>
      <c r="G6488" s="11"/>
      <c r="H6488" s="11"/>
    </row>
    <row r="6489" spans="1:8" x14ac:dyDescent="0.35">
      <c r="A6489" t="str">
        <f t="shared" si="108"/>
        <v>RGR50F7</v>
      </c>
      <c r="B6489" t="s">
        <v>233</v>
      </c>
      <c r="C6489" t="s">
        <v>13842</v>
      </c>
      <c r="D6489" t="s">
        <v>1644</v>
      </c>
      <c r="E6489" t="s">
        <v>1645</v>
      </c>
      <c r="F6489" t="s">
        <v>9868</v>
      </c>
      <c r="G6489" s="11"/>
      <c r="H6489" s="11"/>
    </row>
    <row r="6490" spans="1:8" x14ac:dyDescent="0.35">
      <c r="A6490" t="str">
        <f t="shared" si="108"/>
        <v>RGR50F8</v>
      </c>
      <c r="B6490" t="s">
        <v>233</v>
      </c>
      <c r="C6490" t="s">
        <v>13842</v>
      </c>
      <c r="D6490" t="s">
        <v>1644</v>
      </c>
      <c r="E6490" t="s">
        <v>1645</v>
      </c>
      <c r="F6490" t="s">
        <v>9869</v>
      </c>
      <c r="G6490" s="11"/>
      <c r="H6490" s="11"/>
    </row>
    <row r="6491" spans="1:8" x14ac:dyDescent="0.35">
      <c r="A6491" t="str">
        <f t="shared" si="108"/>
        <v>RGR50F9</v>
      </c>
      <c r="B6491" t="s">
        <v>233</v>
      </c>
      <c r="C6491" t="s">
        <v>13842</v>
      </c>
      <c r="D6491" t="s">
        <v>1644</v>
      </c>
      <c r="E6491" t="s">
        <v>1645</v>
      </c>
      <c r="F6491" t="s">
        <v>9870</v>
      </c>
      <c r="G6491" s="11"/>
      <c r="H6491" s="11"/>
    </row>
    <row r="6492" spans="1:8" x14ac:dyDescent="0.35">
      <c r="A6492" t="str">
        <f t="shared" si="108"/>
        <v>RGR50G1</v>
      </c>
      <c r="B6492" t="s">
        <v>233</v>
      </c>
      <c r="C6492" t="s">
        <v>13842</v>
      </c>
      <c r="D6492" t="s">
        <v>1644</v>
      </c>
      <c r="E6492" t="s">
        <v>1645</v>
      </c>
      <c r="F6492" t="s">
        <v>9871</v>
      </c>
      <c r="G6492" s="11"/>
      <c r="H6492" s="11"/>
    </row>
    <row r="6493" spans="1:8" x14ac:dyDescent="0.35">
      <c r="A6493" t="str">
        <f t="shared" si="108"/>
        <v>RGR50G3</v>
      </c>
      <c r="B6493" t="s">
        <v>233</v>
      </c>
      <c r="C6493" t="s">
        <v>13842</v>
      </c>
      <c r="D6493" t="s">
        <v>1644</v>
      </c>
      <c r="E6493" t="s">
        <v>1645</v>
      </c>
      <c r="F6493" t="s">
        <v>9015</v>
      </c>
      <c r="G6493" s="11"/>
      <c r="H6493" s="11"/>
    </row>
    <row r="6494" spans="1:8" x14ac:dyDescent="0.35">
      <c r="A6494" t="str">
        <f t="shared" si="108"/>
        <v>RGR50G4</v>
      </c>
      <c r="B6494" t="s">
        <v>233</v>
      </c>
      <c r="C6494" t="s">
        <v>13842</v>
      </c>
      <c r="D6494" t="s">
        <v>1644</v>
      </c>
      <c r="E6494" t="s">
        <v>1645</v>
      </c>
      <c r="F6494" t="s">
        <v>9016</v>
      </c>
      <c r="G6494" s="11"/>
      <c r="H6494" s="11"/>
    </row>
    <row r="6495" spans="1:8" x14ac:dyDescent="0.35">
      <c r="A6495" t="str">
        <f t="shared" si="108"/>
        <v>RGR50G5</v>
      </c>
      <c r="B6495" t="s">
        <v>233</v>
      </c>
      <c r="C6495" t="s">
        <v>13842</v>
      </c>
      <c r="D6495" t="s">
        <v>1644</v>
      </c>
      <c r="E6495" t="s">
        <v>1645</v>
      </c>
      <c r="F6495" t="s">
        <v>9017</v>
      </c>
      <c r="G6495" s="11"/>
      <c r="H6495" s="11"/>
    </row>
    <row r="6496" spans="1:8" x14ac:dyDescent="0.35">
      <c r="A6496" t="str">
        <f t="shared" si="108"/>
        <v>RGR50G8</v>
      </c>
      <c r="B6496" t="s">
        <v>233</v>
      </c>
      <c r="C6496" t="s">
        <v>13842</v>
      </c>
      <c r="D6496" t="s">
        <v>1644</v>
      </c>
      <c r="E6496" t="s">
        <v>1645</v>
      </c>
      <c r="F6496" t="s">
        <v>13846</v>
      </c>
      <c r="G6496" s="11"/>
      <c r="H6496" s="11"/>
    </row>
    <row r="6497" spans="1:8" x14ac:dyDescent="0.35">
      <c r="A6497" t="str">
        <f t="shared" si="108"/>
        <v>RGR50Glastonbury Court</v>
      </c>
      <c r="B6497" t="s">
        <v>233</v>
      </c>
      <c r="C6497" t="s">
        <v>13842</v>
      </c>
      <c r="D6497" t="s">
        <v>1644</v>
      </c>
      <c r="E6497" t="s">
        <v>1645</v>
      </c>
      <c r="F6497" t="s">
        <v>13847</v>
      </c>
      <c r="G6497" s="11"/>
      <c r="H6497" s="11"/>
    </row>
    <row r="6498" spans="1:8" x14ac:dyDescent="0.35">
      <c r="A6498" t="str">
        <f t="shared" si="108"/>
        <v>RGR50Neonatal Unit</v>
      </c>
      <c r="B6498" t="s">
        <v>233</v>
      </c>
      <c r="C6498" t="s">
        <v>13842</v>
      </c>
      <c r="D6498" t="s">
        <v>1644</v>
      </c>
      <c r="E6498" t="s">
        <v>1645</v>
      </c>
      <c r="F6498" t="s">
        <v>8360</v>
      </c>
      <c r="G6498" s="11"/>
      <c r="H6498" s="11"/>
    </row>
    <row r="6499" spans="1:8" x14ac:dyDescent="0.35">
      <c r="A6499" t="str">
        <f t="shared" si="108"/>
        <v>RGR50Recovery Unit</v>
      </c>
      <c r="B6499" t="s">
        <v>233</v>
      </c>
      <c r="C6499" t="s">
        <v>13842</v>
      </c>
      <c r="D6499" t="s">
        <v>1644</v>
      </c>
      <c r="E6499" t="s">
        <v>1645</v>
      </c>
      <c r="F6499" t="s">
        <v>13848</v>
      </c>
      <c r="G6499" s="11"/>
      <c r="H6499" s="11"/>
    </row>
    <row r="6500" spans="1:8" x14ac:dyDescent="0.35">
      <c r="A6500" t="str">
        <f t="shared" si="108"/>
        <v>RGR50Rosemary Ward</v>
      </c>
      <c r="B6500" t="s">
        <v>233</v>
      </c>
      <c r="C6500" t="s">
        <v>13842</v>
      </c>
      <c r="D6500" t="s">
        <v>1644</v>
      </c>
      <c r="E6500" t="s">
        <v>1645</v>
      </c>
      <c r="F6500" t="s">
        <v>13849</v>
      </c>
      <c r="G6500" s="11"/>
      <c r="H6500" s="11"/>
    </row>
    <row r="6501" spans="1:8" x14ac:dyDescent="0.35">
      <c r="A6501" t="str">
        <f t="shared" si="108"/>
        <v>RKEQ4Bridges rehab</v>
      </c>
      <c r="B6501" t="s">
        <v>217</v>
      </c>
      <c r="C6501" t="s">
        <v>13901</v>
      </c>
      <c r="D6501" t="s">
        <v>2239</v>
      </c>
      <c r="E6501" t="s">
        <v>2240</v>
      </c>
      <c r="F6501" t="s">
        <v>13902</v>
      </c>
      <c r="G6501" s="11"/>
      <c r="H6501" s="11"/>
    </row>
    <row r="6502" spans="1:8" x14ac:dyDescent="0.35">
      <c r="A6502" t="str">
        <f t="shared" si="108"/>
        <v>RKEQ4Cavell</v>
      </c>
      <c r="B6502" t="s">
        <v>217</v>
      </c>
      <c r="C6502" t="s">
        <v>13901</v>
      </c>
      <c r="D6502" t="s">
        <v>2239</v>
      </c>
      <c r="E6502" t="s">
        <v>2240</v>
      </c>
      <c r="F6502" t="s">
        <v>13903</v>
      </c>
      <c r="G6502" s="11"/>
      <c r="H6502" s="11"/>
    </row>
    <row r="6503" spans="1:8" x14ac:dyDescent="0.35">
      <c r="A6503" t="str">
        <f t="shared" si="108"/>
        <v>RKEQ4Cloudesley</v>
      </c>
      <c r="B6503" t="s">
        <v>217</v>
      </c>
      <c r="C6503" t="s">
        <v>13901</v>
      </c>
      <c r="D6503" t="s">
        <v>2239</v>
      </c>
      <c r="E6503" t="s">
        <v>2240</v>
      </c>
      <c r="F6503" t="s">
        <v>13904</v>
      </c>
      <c r="G6503" s="11"/>
      <c r="H6503" s="11"/>
    </row>
    <row r="6504" spans="1:8" x14ac:dyDescent="0.35">
      <c r="A6504" t="str">
        <f t="shared" si="108"/>
        <v>RKEQ4Coyle</v>
      </c>
      <c r="B6504" t="s">
        <v>217</v>
      </c>
      <c r="C6504" t="s">
        <v>13901</v>
      </c>
      <c r="D6504" t="s">
        <v>2239</v>
      </c>
      <c r="E6504" t="s">
        <v>2240</v>
      </c>
      <c r="F6504" t="s">
        <v>13905</v>
      </c>
      <c r="G6504" s="11"/>
      <c r="H6504" s="11"/>
    </row>
    <row r="6505" spans="1:8" x14ac:dyDescent="0.35">
      <c r="A6505" t="str">
        <f t="shared" si="108"/>
        <v>RKEQ4IFOR</v>
      </c>
      <c r="B6505" t="s">
        <v>217</v>
      </c>
      <c r="C6505" t="s">
        <v>13901</v>
      </c>
      <c r="D6505" t="s">
        <v>2239</v>
      </c>
      <c r="E6505" t="s">
        <v>2240</v>
      </c>
      <c r="F6505" t="s">
        <v>13906</v>
      </c>
      <c r="G6505" s="11"/>
      <c r="H6505" s="11"/>
    </row>
    <row r="6506" spans="1:8" x14ac:dyDescent="0.35">
      <c r="A6506" t="str">
        <f t="shared" si="108"/>
        <v>RKEQ4ITU</v>
      </c>
      <c r="B6506" t="s">
        <v>217</v>
      </c>
      <c r="C6506" t="s">
        <v>13901</v>
      </c>
      <c r="D6506" t="s">
        <v>2239</v>
      </c>
      <c r="E6506" t="s">
        <v>2240</v>
      </c>
      <c r="F6506" t="s">
        <v>8405</v>
      </c>
      <c r="G6506" s="11"/>
      <c r="H6506" s="11"/>
    </row>
    <row r="6507" spans="1:8" x14ac:dyDescent="0.35">
      <c r="A6507" t="str">
        <f t="shared" ref="A6507:A6570" si="109">CONCATENATE(D6507,F6507)</f>
        <v>RKEQ4Maternity</v>
      </c>
      <c r="B6507" t="s">
        <v>217</v>
      </c>
      <c r="C6507" t="s">
        <v>13901</v>
      </c>
      <c r="D6507" t="s">
        <v>2239</v>
      </c>
      <c r="E6507" t="s">
        <v>2240</v>
      </c>
      <c r="F6507" t="s">
        <v>9142</v>
      </c>
      <c r="G6507" s="11"/>
      <c r="H6507" s="11"/>
    </row>
    <row r="6508" spans="1:8" x14ac:dyDescent="0.35">
      <c r="A6508" t="str">
        <f t="shared" si="109"/>
        <v>RKEQ4Mercers</v>
      </c>
      <c r="B6508" t="s">
        <v>217</v>
      </c>
      <c r="C6508" t="s">
        <v>13901</v>
      </c>
      <c r="D6508" t="s">
        <v>2239</v>
      </c>
      <c r="E6508" t="s">
        <v>2240</v>
      </c>
      <c r="F6508" s="20" t="s">
        <v>13907</v>
      </c>
      <c r="G6508" s="11"/>
      <c r="H6508" s="12"/>
    </row>
    <row r="6509" spans="1:8" x14ac:dyDescent="0.35">
      <c r="A6509" t="str">
        <f t="shared" si="109"/>
        <v>RKEQ4Meyrick</v>
      </c>
      <c r="B6509" t="s">
        <v>217</v>
      </c>
      <c r="C6509" t="s">
        <v>13901</v>
      </c>
      <c r="D6509" t="s">
        <v>2239</v>
      </c>
      <c r="E6509" t="s">
        <v>2240</v>
      </c>
      <c r="F6509" t="s">
        <v>13908</v>
      </c>
      <c r="G6509" s="11"/>
      <c r="H6509" s="11"/>
    </row>
    <row r="6510" spans="1:8" x14ac:dyDescent="0.35">
      <c r="A6510" t="str">
        <f t="shared" si="109"/>
        <v>RKEQ4Montuschi</v>
      </c>
      <c r="B6510" t="s">
        <v>217</v>
      </c>
      <c r="C6510" t="s">
        <v>13901</v>
      </c>
      <c r="D6510" t="s">
        <v>2239</v>
      </c>
      <c r="E6510" t="s">
        <v>2240</v>
      </c>
      <c r="F6510" t="s">
        <v>13909</v>
      </c>
      <c r="G6510" s="11"/>
      <c r="H6510" s="11"/>
    </row>
    <row r="6511" spans="1:8" x14ac:dyDescent="0.35">
      <c r="A6511" t="str">
        <f t="shared" si="109"/>
        <v>RKEQ4MSN</v>
      </c>
      <c r="B6511" t="s">
        <v>217</v>
      </c>
      <c r="C6511" t="s">
        <v>13901</v>
      </c>
      <c r="D6511" t="s">
        <v>2239</v>
      </c>
      <c r="E6511" t="s">
        <v>2240</v>
      </c>
      <c r="F6511" t="s">
        <v>13910</v>
      </c>
      <c r="G6511" s="11"/>
      <c r="H6511" s="11"/>
    </row>
    <row r="6512" spans="1:8" x14ac:dyDescent="0.35">
      <c r="A6512" t="str">
        <f t="shared" si="109"/>
        <v>RKEQ4MSS</v>
      </c>
      <c r="B6512" t="s">
        <v>217</v>
      </c>
      <c r="C6512" t="s">
        <v>13901</v>
      </c>
      <c r="D6512" t="s">
        <v>2239</v>
      </c>
      <c r="E6512" t="s">
        <v>2240</v>
      </c>
      <c r="F6512" t="s">
        <v>13911</v>
      </c>
      <c r="G6512" s="11"/>
      <c r="H6512" s="11"/>
    </row>
    <row r="6513" spans="1:8" x14ac:dyDescent="0.35">
      <c r="A6513" t="str">
        <f t="shared" si="109"/>
        <v>RKEQ4NICU</v>
      </c>
      <c r="B6513" t="s">
        <v>217</v>
      </c>
      <c r="C6513" t="s">
        <v>13901</v>
      </c>
      <c r="D6513" t="s">
        <v>2239</v>
      </c>
      <c r="E6513" t="s">
        <v>2240</v>
      </c>
      <c r="F6513" t="s">
        <v>8411</v>
      </c>
      <c r="G6513" s="11"/>
      <c r="H6513" s="11"/>
    </row>
    <row r="6514" spans="1:8" x14ac:dyDescent="0.35">
      <c r="A6514" t="str">
        <f t="shared" si="109"/>
        <v>RKEQ4Nightingale</v>
      </c>
      <c r="B6514" t="s">
        <v>217</v>
      </c>
      <c r="C6514" t="s">
        <v>13901</v>
      </c>
      <c r="D6514" t="s">
        <v>2239</v>
      </c>
      <c r="E6514" t="s">
        <v>2240</v>
      </c>
      <c r="F6514" t="s">
        <v>9146</v>
      </c>
      <c r="G6514" s="11"/>
      <c r="H6514" s="11"/>
    </row>
    <row r="6515" spans="1:8" x14ac:dyDescent="0.35">
      <c r="A6515" t="str">
        <f t="shared" si="109"/>
        <v>RKEQ4Thorogood</v>
      </c>
      <c r="B6515" t="s">
        <v>217</v>
      </c>
      <c r="C6515" t="s">
        <v>13901</v>
      </c>
      <c r="D6515" t="s">
        <v>2239</v>
      </c>
      <c r="E6515" t="s">
        <v>2240</v>
      </c>
      <c r="F6515" t="s">
        <v>13912</v>
      </c>
      <c r="G6515" s="11"/>
      <c r="H6515" s="11"/>
    </row>
    <row r="6516" spans="1:8" x14ac:dyDescent="0.35">
      <c r="A6516" t="str">
        <f t="shared" si="109"/>
        <v>RKEQ4Victoria</v>
      </c>
      <c r="B6516" t="s">
        <v>217</v>
      </c>
      <c r="C6516" t="s">
        <v>13901</v>
      </c>
      <c r="D6516" t="s">
        <v>2239</v>
      </c>
      <c r="E6516" t="s">
        <v>2240</v>
      </c>
      <c r="F6516" t="s">
        <v>9940</v>
      </c>
      <c r="G6516" s="11"/>
      <c r="H6516" s="11"/>
    </row>
    <row r="6517" spans="1:8" x14ac:dyDescent="0.35">
      <c r="A6517" t="str">
        <f t="shared" si="109"/>
        <v>AXG02Ailesbury</v>
      </c>
      <c r="B6517" t="s">
        <v>235</v>
      </c>
      <c r="C6517" t="s">
        <v>13913</v>
      </c>
      <c r="D6517" t="s">
        <v>244</v>
      </c>
      <c r="E6517" t="s">
        <v>245</v>
      </c>
      <c r="F6517" t="s">
        <v>13914</v>
      </c>
      <c r="G6517" s="11"/>
      <c r="H6517" s="11"/>
    </row>
    <row r="6518" spans="1:8" x14ac:dyDescent="0.35">
      <c r="A6518" t="str">
        <f t="shared" si="109"/>
        <v>AXG02Chestnut</v>
      </c>
      <c r="B6518" t="s">
        <v>235</v>
      </c>
      <c r="C6518" t="s">
        <v>13913</v>
      </c>
      <c r="D6518" t="s">
        <v>244</v>
      </c>
      <c r="E6518" t="s">
        <v>245</v>
      </c>
      <c r="F6518" t="s">
        <v>9364</v>
      </c>
      <c r="G6518" s="11" t="s">
        <v>13915</v>
      </c>
      <c r="H6518" s="11">
        <v>43819</v>
      </c>
    </row>
    <row r="6519" spans="1:8" x14ac:dyDescent="0.35">
      <c r="A6519" t="str">
        <f t="shared" si="109"/>
        <v>AXG03Longleat</v>
      </c>
      <c r="B6519" t="s">
        <v>235</v>
      </c>
      <c r="C6519" t="s">
        <v>13913</v>
      </c>
      <c r="D6519" t="s">
        <v>246</v>
      </c>
      <c r="E6519" t="s">
        <v>247</v>
      </c>
      <c r="F6519" t="s">
        <v>13916</v>
      </c>
      <c r="G6519" s="11"/>
      <c r="H6519" s="11"/>
    </row>
    <row r="6520" spans="1:8" x14ac:dyDescent="0.35">
      <c r="A6520" t="str">
        <f t="shared" si="109"/>
        <v>AXG01Cedar</v>
      </c>
      <c r="B6520" t="s">
        <v>235</v>
      </c>
      <c r="C6520" t="s">
        <v>13913</v>
      </c>
      <c r="D6520" t="s">
        <v>248</v>
      </c>
      <c r="E6520" t="s">
        <v>249</v>
      </c>
      <c r="F6520" t="s">
        <v>8400</v>
      </c>
      <c r="G6520" s="11"/>
      <c r="H6520" s="11"/>
    </row>
    <row r="6521" spans="1:8" x14ac:dyDescent="0.35">
      <c r="A6521" t="str">
        <f t="shared" si="109"/>
        <v>AXG01Mulberry</v>
      </c>
      <c r="B6521" t="s">
        <v>235</v>
      </c>
      <c r="C6521" t="s">
        <v>13913</v>
      </c>
      <c r="D6521" t="s">
        <v>248</v>
      </c>
      <c r="E6521" t="s">
        <v>249</v>
      </c>
      <c r="F6521" t="s">
        <v>9369</v>
      </c>
      <c r="G6521" s="11"/>
      <c r="H6521" s="11"/>
    </row>
    <row r="6522" spans="1:8" x14ac:dyDescent="0.35">
      <c r="A6522" t="str">
        <f t="shared" si="109"/>
        <v>RBL1424</v>
      </c>
      <c r="B6522" t="s">
        <v>236</v>
      </c>
      <c r="C6522" t="s">
        <v>13917</v>
      </c>
      <c r="D6522" t="s">
        <v>998</v>
      </c>
      <c r="E6522" t="s">
        <v>999</v>
      </c>
      <c r="F6522">
        <v>24</v>
      </c>
      <c r="G6522" s="11" t="s">
        <v>9672</v>
      </c>
      <c r="H6522" s="11">
        <v>43735</v>
      </c>
    </row>
    <row r="6523" spans="1:8" x14ac:dyDescent="0.35">
      <c r="A6523" t="str">
        <f t="shared" si="109"/>
        <v>RBL1410</v>
      </c>
      <c r="B6523" t="s">
        <v>236</v>
      </c>
      <c r="C6523" t="s">
        <v>13917</v>
      </c>
      <c r="D6523" t="s">
        <v>998</v>
      </c>
      <c r="E6523" t="s">
        <v>999</v>
      </c>
      <c r="F6523" t="s">
        <v>13918</v>
      </c>
      <c r="G6523" s="11"/>
      <c r="H6523" s="11"/>
    </row>
    <row r="6524" spans="1:8" x14ac:dyDescent="0.35">
      <c r="A6524" t="str">
        <f t="shared" si="109"/>
        <v>RBL1411</v>
      </c>
      <c r="B6524" t="s">
        <v>236</v>
      </c>
      <c r="C6524" t="s">
        <v>13917</v>
      </c>
      <c r="D6524" t="s">
        <v>998</v>
      </c>
      <c r="E6524" t="s">
        <v>999</v>
      </c>
      <c r="F6524" t="s">
        <v>13919</v>
      </c>
      <c r="G6524" s="11"/>
      <c r="H6524" s="12"/>
    </row>
    <row r="6525" spans="1:8" x14ac:dyDescent="0.35">
      <c r="A6525" t="str">
        <f t="shared" si="109"/>
        <v>RBL1412</v>
      </c>
      <c r="B6525" t="s">
        <v>236</v>
      </c>
      <c r="C6525" t="s">
        <v>13917</v>
      </c>
      <c r="D6525" t="s">
        <v>998</v>
      </c>
      <c r="E6525" t="s">
        <v>999</v>
      </c>
      <c r="F6525" t="s">
        <v>8739</v>
      </c>
      <c r="G6525" s="11"/>
      <c r="H6525" s="11"/>
    </row>
    <row r="6526" spans="1:8" x14ac:dyDescent="0.35">
      <c r="A6526" t="str">
        <f t="shared" si="109"/>
        <v>RBL1417</v>
      </c>
      <c r="B6526" t="s">
        <v>236</v>
      </c>
      <c r="C6526" t="s">
        <v>13917</v>
      </c>
      <c r="D6526" t="s">
        <v>998</v>
      </c>
      <c r="E6526" t="s">
        <v>999</v>
      </c>
      <c r="F6526" t="s">
        <v>13920</v>
      </c>
      <c r="G6526" s="11"/>
      <c r="H6526" s="11"/>
    </row>
    <row r="6527" spans="1:8" x14ac:dyDescent="0.35">
      <c r="A6527" t="str">
        <f t="shared" si="109"/>
        <v>RBL1418</v>
      </c>
      <c r="B6527" t="s">
        <v>236</v>
      </c>
      <c r="C6527" t="s">
        <v>13917</v>
      </c>
      <c r="D6527" t="s">
        <v>998</v>
      </c>
      <c r="E6527" t="s">
        <v>999</v>
      </c>
      <c r="F6527" t="s">
        <v>13921</v>
      </c>
      <c r="G6527" s="11"/>
      <c r="H6527" s="11"/>
    </row>
    <row r="6528" spans="1:8" x14ac:dyDescent="0.35">
      <c r="A6528" t="str">
        <f t="shared" si="109"/>
        <v>RBL1420</v>
      </c>
      <c r="B6528" t="s">
        <v>236</v>
      </c>
      <c r="C6528" t="s">
        <v>13917</v>
      </c>
      <c r="D6528" t="s">
        <v>998</v>
      </c>
      <c r="E6528" t="s">
        <v>999</v>
      </c>
      <c r="F6528" t="s">
        <v>13922</v>
      </c>
      <c r="G6528" s="11"/>
      <c r="H6528" s="11"/>
    </row>
    <row r="6529" spans="1:8" x14ac:dyDescent="0.35">
      <c r="A6529" t="str">
        <f t="shared" si="109"/>
        <v>RBL1421</v>
      </c>
      <c r="B6529" t="s">
        <v>236</v>
      </c>
      <c r="C6529" t="s">
        <v>13917</v>
      </c>
      <c r="D6529" t="s">
        <v>998</v>
      </c>
      <c r="E6529" t="s">
        <v>999</v>
      </c>
      <c r="F6529" t="s">
        <v>13923</v>
      </c>
      <c r="G6529" s="11"/>
      <c r="H6529" s="11"/>
    </row>
    <row r="6530" spans="1:8" x14ac:dyDescent="0.35">
      <c r="A6530" t="str">
        <f t="shared" si="109"/>
        <v>RBL1422</v>
      </c>
      <c r="B6530" t="s">
        <v>236</v>
      </c>
      <c r="C6530" t="s">
        <v>13917</v>
      </c>
      <c r="D6530" t="s">
        <v>998</v>
      </c>
      <c r="E6530" t="s">
        <v>999</v>
      </c>
      <c r="F6530" t="s">
        <v>13924</v>
      </c>
      <c r="G6530" s="11"/>
      <c r="H6530" s="11"/>
    </row>
    <row r="6531" spans="1:8" x14ac:dyDescent="0.35">
      <c r="A6531" t="str">
        <f t="shared" si="109"/>
        <v>RBL1423</v>
      </c>
      <c r="B6531" t="s">
        <v>236</v>
      </c>
      <c r="C6531" t="s">
        <v>13917</v>
      </c>
      <c r="D6531" t="s">
        <v>998</v>
      </c>
      <c r="E6531" t="s">
        <v>999</v>
      </c>
      <c r="F6531" t="s">
        <v>13925</v>
      </c>
      <c r="G6531" s="11"/>
      <c r="H6531" s="11"/>
    </row>
    <row r="6532" spans="1:8" x14ac:dyDescent="0.35">
      <c r="A6532" t="str">
        <f t="shared" si="109"/>
        <v>RBL1424 IPC</v>
      </c>
      <c r="B6532" t="s">
        <v>236</v>
      </c>
      <c r="C6532" t="s">
        <v>13917</v>
      </c>
      <c r="D6532" t="s">
        <v>998</v>
      </c>
      <c r="E6532" t="s">
        <v>999</v>
      </c>
      <c r="F6532" t="s">
        <v>13937</v>
      </c>
      <c r="G6532" s="11"/>
      <c r="H6532" s="11"/>
    </row>
    <row r="6533" spans="1:8" x14ac:dyDescent="0.35">
      <c r="A6533" t="str">
        <f t="shared" si="109"/>
        <v>RBL1425</v>
      </c>
      <c r="B6533" t="s">
        <v>236</v>
      </c>
      <c r="C6533" t="s">
        <v>13917</v>
      </c>
      <c r="D6533" t="s">
        <v>998</v>
      </c>
      <c r="E6533" t="s">
        <v>999</v>
      </c>
      <c r="F6533" t="s">
        <v>13926</v>
      </c>
      <c r="G6533" s="11"/>
      <c r="H6533" s="12"/>
    </row>
    <row r="6534" spans="1:8" x14ac:dyDescent="0.35">
      <c r="A6534" t="str">
        <f t="shared" si="109"/>
        <v>RBL1426</v>
      </c>
      <c r="B6534" t="s">
        <v>236</v>
      </c>
      <c r="C6534" t="s">
        <v>13917</v>
      </c>
      <c r="D6534" t="s">
        <v>998</v>
      </c>
      <c r="E6534" t="s">
        <v>999</v>
      </c>
      <c r="F6534" t="s">
        <v>13927</v>
      </c>
      <c r="G6534" s="11"/>
      <c r="H6534" s="11"/>
    </row>
    <row r="6535" spans="1:8" x14ac:dyDescent="0.35">
      <c r="A6535" t="str">
        <f t="shared" si="109"/>
        <v>RBL1427</v>
      </c>
      <c r="B6535" t="s">
        <v>236</v>
      </c>
      <c r="C6535" t="s">
        <v>13917</v>
      </c>
      <c r="D6535" t="s">
        <v>998</v>
      </c>
      <c r="E6535" t="s">
        <v>999</v>
      </c>
      <c r="F6535" t="s">
        <v>13928</v>
      </c>
      <c r="G6535" s="11"/>
      <c r="H6535" s="11"/>
    </row>
    <row r="6536" spans="1:8" x14ac:dyDescent="0.35">
      <c r="A6536" t="str">
        <f t="shared" si="109"/>
        <v>RBL1430</v>
      </c>
      <c r="B6536" t="s">
        <v>236</v>
      </c>
      <c r="C6536" t="s">
        <v>13917</v>
      </c>
      <c r="D6536" t="s">
        <v>998</v>
      </c>
      <c r="E6536" t="s">
        <v>999</v>
      </c>
      <c r="F6536" t="s">
        <v>13929</v>
      </c>
      <c r="G6536" s="11"/>
      <c r="H6536" s="11"/>
    </row>
    <row r="6537" spans="1:8" x14ac:dyDescent="0.35">
      <c r="A6537" t="str">
        <f t="shared" si="109"/>
        <v>RBL1432</v>
      </c>
      <c r="B6537" t="s">
        <v>236</v>
      </c>
      <c r="C6537" t="s">
        <v>13917</v>
      </c>
      <c r="D6537" t="s">
        <v>998</v>
      </c>
      <c r="E6537" t="s">
        <v>999</v>
      </c>
      <c r="F6537" t="s">
        <v>13930</v>
      </c>
      <c r="G6537" s="11"/>
      <c r="H6537" s="11"/>
    </row>
    <row r="6538" spans="1:8" x14ac:dyDescent="0.35">
      <c r="A6538" t="str">
        <f t="shared" si="109"/>
        <v>RBL1433</v>
      </c>
      <c r="B6538" t="s">
        <v>236</v>
      </c>
      <c r="C6538" t="s">
        <v>13917</v>
      </c>
      <c r="D6538" t="s">
        <v>998</v>
      </c>
      <c r="E6538" t="s">
        <v>999</v>
      </c>
      <c r="F6538" t="s">
        <v>13931</v>
      </c>
      <c r="G6538" s="11"/>
      <c r="H6538" s="11"/>
    </row>
    <row r="6539" spans="1:8" x14ac:dyDescent="0.35">
      <c r="A6539" t="str">
        <f t="shared" si="109"/>
        <v>RBL1436</v>
      </c>
      <c r="B6539" t="s">
        <v>236</v>
      </c>
      <c r="C6539" t="s">
        <v>13917</v>
      </c>
      <c r="D6539" t="s">
        <v>998</v>
      </c>
      <c r="E6539" t="s">
        <v>999</v>
      </c>
      <c r="F6539" t="s">
        <v>13932</v>
      </c>
      <c r="G6539" s="11"/>
      <c r="H6539" s="11"/>
    </row>
    <row r="6540" spans="1:8" x14ac:dyDescent="0.35">
      <c r="A6540" t="str">
        <f t="shared" si="109"/>
        <v>RBL1437</v>
      </c>
      <c r="B6540" t="s">
        <v>236</v>
      </c>
      <c r="C6540" t="s">
        <v>13917</v>
      </c>
      <c r="D6540" t="s">
        <v>998</v>
      </c>
      <c r="E6540" t="s">
        <v>999</v>
      </c>
      <c r="F6540" t="s">
        <v>13933</v>
      </c>
      <c r="G6540" s="11"/>
      <c r="H6540" s="11"/>
    </row>
    <row r="6541" spans="1:8" x14ac:dyDescent="0.35">
      <c r="A6541" t="str">
        <f t="shared" si="109"/>
        <v>RBL1438</v>
      </c>
      <c r="B6541" t="s">
        <v>236</v>
      </c>
      <c r="C6541" t="s">
        <v>13917</v>
      </c>
      <c r="D6541" t="s">
        <v>998</v>
      </c>
      <c r="E6541" t="s">
        <v>999</v>
      </c>
      <c r="F6541" t="s">
        <v>13934</v>
      </c>
      <c r="G6541" s="11"/>
      <c r="H6541" s="11"/>
    </row>
    <row r="6542" spans="1:8" x14ac:dyDescent="0.35">
      <c r="A6542" t="str">
        <f t="shared" si="109"/>
        <v>RBL1453</v>
      </c>
      <c r="B6542" t="s">
        <v>236</v>
      </c>
      <c r="C6542" t="s">
        <v>13917</v>
      </c>
      <c r="D6542" t="s">
        <v>998</v>
      </c>
      <c r="E6542" t="s">
        <v>999</v>
      </c>
      <c r="F6542" t="s">
        <v>13935</v>
      </c>
      <c r="G6542" s="11"/>
      <c r="H6542" s="11"/>
    </row>
    <row r="6543" spans="1:8" x14ac:dyDescent="0.35">
      <c r="A6543" t="str">
        <f t="shared" si="109"/>
        <v>RBL1454</v>
      </c>
      <c r="B6543" t="s">
        <v>236</v>
      </c>
      <c r="C6543" t="s">
        <v>13917</v>
      </c>
      <c r="D6543" t="s">
        <v>998</v>
      </c>
      <c r="E6543" t="s">
        <v>999</v>
      </c>
      <c r="F6543" t="s">
        <v>13936</v>
      </c>
      <c r="G6543" s="11"/>
      <c r="H6543" s="11"/>
    </row>
    <row r="6544" spans="1:8" x14ac:dyDescent="0.35">
      <c r="A6544" t="str">
        <f t="shared" si="109"/>
        <v>RBL14AMU</v>
      </c>
      <c r="B6544" t="s">
        <v>236</v>
      </c>
      <c r="C6544" t="s">
        <v>13917</v>
      </c>
      <c r="D6544" t="s">
        <v>998</v>
      </c>
      <c r="E6544" t="s">
        <v>999</v>
      </c>
      <c r="F6544" t="s">
        <v>8395</v>
      </c>
      <c r="G6544" s="11"/>
      <c r="H6544" s="11"/>
    </row>
    <row r="6545" spans="1:8" x14ac:dyDescent="0.35">
      <c r="A6545" t="str">
        <f t="shared" si="109"/>
        <v>RBL14CCU</v>
      </c>
      <c r="B6545" t="s">
        <v>236</v>
      </c>
      <c r="C6545" t="s">
        <v>13917</v>
      </c>
      <c r="D6545" t="s">
        <v>998</v>
      </c>
      <c r="E6545" t="s">
        <v>999</v>
      </c>
      <c r="F6545" t="s">
        <v>8478</v>
      </c>
      <c r="G6545" s="11"/>
      <c r="H6545" s="11"/>
    </row>
    <row r="6546" spans="1:8" x14ac:dyDescent="0.35">
      <c r="A6546" t="str">
        <f t="shared" si="109"/>
        <v>RBL14Childrens</v>
      </c>
      <c r="B6546" t="s">
        <v>236</v>
      </c>
      <c r="C6546" t="s">
        <v>13917</v>
      </c>
      <c r="D6546" t="s">
        <v>998</v>
      </c>
      <c r="E6546" t="s">
        <v>999</v>
      </c>
      <c r="F6546" t="s">
        <v>9531</v>
      </c>
      <c r="G6546" s="11"/>
      <c r="H6546" s="11"/>
    </row>
    <row r="6547" spans="1:8" x14ac:dyDescent="0.35">
      <c r="A6547" t="str">
        <f t="shared" si="109"/>
        <v>RBL14Colorectal Unit</v>
      </c>
      <c r="B6547" t="s">
        <v>236</v>
      </c>
      <c r="C6547" t="s">
        <v>13917</v>
      </c>
      <c r="D6547" t="s">
        <v>998</v>
      </c>
      <c r="E6547" t="s">
        <v>999</v>
      </c>
      <c r="F6547" t="s">
        <v>13938</v>
      </c>
      <c r="G6547" s="11" t="s">
        <v>9672</v>
      </c>
      <c r="H6547" s="11">
        <v>43735</v>
      </c>
    </row>
    <row r="6548" spans="1:8" x14ac:dyDescent="0.35">
      <c r="A6548" t="str">
        <f t="shared" si="109"/>
        <v>RBL14Delivery suite</v>
      </c>
      <c r="B6548" t="s">
        <v>236</v>
      </c>
      <c r="C6548" t="s">
        <v>13917</v>
      </c>
      <c r="D6548" t="s">
        <v>998</v>
      </c>
      <c r="E6548" t="s">
        <v>999</v>
      </c>
      <c r="F6548" t="s">
        <v>13939</v>
      </c>
      <c r="G6548" s="11"/>
      <c r="H6548" s="11"/>
    </row>
    <row r="6549" spans="1:8" x14ac:dyDescent="0.35">
      <c r="A6549" t="str">
        <f t="shared" si="109"/>
        <v>RBL14EDRU</v>
      </c>
      <c r="B6549" t="s">
        <v>236</v>
      </c>
      <c r="C6549" t="s">
        <v>13917</v>
      </c>
      <c r="D6549" t="s">
        <v>998</v>
      </c>
      <c r="E6549" t="s">
        <v>999</v>
      </c>
      <c r="F6549" t="s">
        <v>13940</v>
      </c>
      <c r="G6549" s="11"/>
      <c r="H6549" s="11"/>
    </row>
    <row r="6550" spans="1:8" x14ac:dyDescent="0.35">
      <c r="A6550" t="str">
        <f t="shared" si="109"/>
        <v>RBL14ESAU</v>
      </c>
      <c r="B6550" t="s">
        <v>236</v>
      </c>
      <c r="C6550" t="s">
        <v>13917</v>
      </c>
      <c r="D6550" t="s">
        <v>998</v>
      </c>
      <c r="E6550" t="s">
        <v>999</v>
      </c>
      <c r="F6550" t="s">
        <v>10938</v>
      </c>
      <c r="G6550" s="11"/>
      <c r="H6550" s="11"/>
    </row>
    <row r="6551" spans="1:8" x14ac:dyDescent="0.35">
      <c r="A6551" t="str">
        <f t="shared" si="109"/>
        <v>RBL14HDU</v>
      </c>
      <c r="B6551" t="s">
        <v>236</v>
      </c>
      <c r="C6551" t="s">
        <v>13917</v>
      </c>
      <c r="D6551" t="s">
        <v>998</v>
      </c>
      <c r="E6551" t="s">
        <v>999</v>
      </c>
      <c r="F6551" t="s">
        <v>9189</v>
      </c>
      <c r="G6551" s="11"/>
      <c r="H6551" s="11"/>
    </row>
    <row r="6552" spans="1:8" x14ac:dyDescent="0.35">
      <c r="A6552" t="str">
        <f t="shared" si="109"/>
        <v>RBL14ITU</v>
      </c>
      <c r="B6552" t="s">
        <v>236</v>
      </c>
      <c r="C6552" t="s">
        <v>13917</v>
      </c>
      <c r="D6552" t="s">
        <v>998</v>
      </c>
      <c r="E6552" t="s">
        <v>999</v>
      </c>
      <c r="F6552" t="s">
        <v>8405</v>
      </c>
      <c r="G6552" s="11"/>
      <c r="H6552" s="11"/>
    </row>
    <row r="6553" spans="1:8" x14ac:dyDescent="0.35">
      <c r="A6553" t="str">
        <f t="shared" si="109"/>
        <v>RBL14MSSW</v>
      </c>
      <c r="B6553" t="s">
        <v>236</v>
      </c>
      <c r="C6553" t="s">
        <v>13917</v>
      </c>
      <c r="D6553" t="s">
        <v>998</v>
      </c>
      <c r="E6553" t="s">
        <v>999</v>
      </c>
      <c r="F6553" t="s">
        <v>13941</v>
      </c>
      <c r="G6553" s="11"/>
      <c r="H6553" s="11"/>
    </row>
    <row r="6554" spans="1:8" x14ac:dyDescent="0.35">
      <c r="A6554" t="str">
        <f t="shared" si="109"/>
        <v>RBL14Neonatal</v>
      </c>
      <c r="B6554" t="s">
        <v>236</v>
      </c>
      <c r="C6554" t="s">
        <v>13917</v>
      </c>
      <c r="D6554" t="s">
        <v>998</v>
      </c>
      <c r="E6554" t="s">
        <v>999</v>
      </c>
      <c r="F6554" t="s">
        <v>8841</v>
      </c>
      <c r="G6554" s="11"/>
      <c r="H6554" s="11"/>
    </row>
    <row r="6555" spans="1:8" x14ac:dyDescent="0.35">
      <c r="A6555" t="str">
        <f t="shared" si="109"/>
        <v>RBL14OPAU</v>
      </c>
      <c r="B6555" t="s">
        <v>236</v>
      </c>
      <c r="C6555" t="s">
        <v>13917</v>
      </c>
      <c r="D6555" t="s">
        <v>998</v>
      </c>
      <c r="E6555" t="s">
        <v>999</v>
      </c>
      <c r="F6555" t="s">
        <v>13942</v>
      </c>
      <c r="G6555" s="11"/>
      <c r="H6555" s="11"/>
    </row>
    <row r="6556" spans="1:8" x14ac:dyDescent="0.35">
      <c r="A6556" t="str">
        <f t="shared" si="109"/>
        <v>RBL14SEU</v>
      </c>
      <c r="B6556" t="s">
        <v>236</v>
      </c>
      <c r="C6556" t="s">
        <v>13917</v>
      </c>
      <c r="D6556" t="s">
        <v>998</v>
      </c>
      <c r="E6556" t="s">
        <v>999</v>
      </c>
      <c r="F6556" t="s">
        <v>13943</v>
      </c>
      <c r="G6556" s="11" t="s">
        <v>9672</v>
      </c>
      <c r="H6556" s="11">
        <v>43735</v>
      </c>
    </row>
    <row r="6557" spans="1:8" x14ac:dyDescent="0.35">
      <c r="A6557" t="str">
        <f t="shared" si="109"/>
        <v>RBL14WAFFU</v>
      </c>
      <c r="B6557" t="s">
        <v>236</v>
      </c>
      <c r="C6557" t="s">
        <v>13917</v>
      </c>
      <c r="D6557" t="s">
        <v>998</v>
      </c>
      <c r="E6557" t="s">
        <v>999</v>
      </c>
      <c r="F6557" t="s">
        <v>13944</v>
      </c>
      <c r="G6557" s="11"/>
      <c r="H6557" s="11"/>
    </row>
    <row r="6558" spans="1:8" x14ac:dyDescent="0.35">
      <c r="A6558" t="str">
        <f t="shared" si="109"/>
        <v>RBL20CRC</v>
      </c>
      <c r="B6558" t="s">
        <v>236</v>
      </c>
      <c r="C6558" t="s">
        <v>13917</v>
      </c>
      <c r="D6558" t="s">
        <v>1000</v>
      </c>
      <c r="E6558" t="s">
        <v>1001</v>
      </c>
      <c r="F6558" t="s">
        <v>13945</v>
      </c>
      <c r="G6558" s="11"/>
      <c r="H6558" s="11"/>
    </row>
    <row r="6559" spans="1:8" x14ac:dyDescent="0.35">
      <c r="A6559" t="str">
        <f t="shared" si="109"/>
        <v>RBL20Dermataology</v>
      </c>
      <c r="B6559" t="s">
        <v>236</v>
      </c>
      <c r="C6559" t="s">
        <v>13917</v>
      </c>
      <c r="D6559" t="s">
        <v>1000</v>
      </c>
      <c r="E6559" t="s">
        <v>1001</v>
      </c>
      <c r="F6559" t="s">
        <v>13946</v>
      </c>
      <c r="G6559" s="11"/>
      <c r="H6559" s="11"/>
    </row>
    <row r="6560" spans="1:8" x14ac:dyDescent="0.35">
      <c r="A6560" t="str">
        <f t="shared" si="109"/>
        <v>RBL20M1 rehab M1 MO</v>
      </c>
      <c r="B6560" t="s">
        <v>236</v>
      </c>
      <c r="C6560" t="s">
        <v>13917</v>
      </c>
      <c r="D6560" t="s">
        <v>1000</v>
      </c>
      <c r="E6560" t="s">
        <v>1001</v>
      </c>
      <c r="F6560" t="s">
        <v>13947</v>
      </c>
      <c r="G6560" s="11"/>
      <c r="H6560" s="11"/>
    </row>
    <row r="6561" spans="1:8" x14ac:dyDescent="0.35">
      <c r="A6561" t="str">
        <f t="shared" si="109"/>
        <v>RBL20M2 Ortho</v>
      </c>
      <c r="B6561" t="s">
        <v>236</v>
      </c>
      <c r="C6561" t="s">
        <v>13917</v>
      </c>
      <c r="D6561" t="s">
        <v>1000</v>
      </c>
      <c r="E6561" t="s">
        <v>1001</v>
      </c>
      <c r="F6561" t="s">
        <v>13948</v>
      </c>
      <c r="G6561" s="11"/>
      <c r="H6561" s="11"/>
    </row>
    <row r="6562" spans="1:8" x14ac:dyDescent="0.35">
      <c r="A6562" t="str">
        <f t="shared" si="109"/>
        <v>RBL20M2 Surg</v>
      </c>
      <c r="B6562" t="s">
        <v>236</v>
      </c>
      <c r="C6562" t="s">
        <v>13917</v>
      </c>
      <c r="D6562" t="s">
        <v>1000</v>
      </c>
      <c r="E6562" t="s">
        <v>1001</v>
      </c>
      <c r="F6562" t="s">
        <v>13949</v>
      </c>
      <c r="G6562" s="11"/>
      <c r="H6562" s="11"/>
    </row>
    <row r="6563" spans="1:8" x14ac:dyDescent="0.35">
      <c r="A6563" t="str">
        <f t="shared" si="109"/>
        <v>RWP01CCU-Alex</v>
      </c>
      <c r="B6563" t="s">
        <v>237</v>
      </c>
      <c r="C6563" t="s">
        <v>13950</v>
      </c>
      <c r="D6563" t="s">
        <v>5320</v>
      </c>
      <c r="E6563" t="s">
        <v>285</v>
      </c>
      <c r="F6563" t="s">
        <v>13951</v>
      </c>
      <c r="G6563" s="11"/>
      <c r="H6563" s="11"/>
    </row>
    <row r="6564" spans="1:8" x14ac:dyDescent="0.35">
      <c r="A6564" t="str">
        <f t="shared" si="109"/>
        <v>RWP01ICCU - Alex</v>
      </c>
      <c r="B6564" t="s">
        <v>237</v>
      </c>
      <c r="C6564" t="s">
        <v>13950</v>
      </c>
      <c r="D6564" t="s">
        <v>5320</v>
      </c>
      <c r="E6564" t="s">
        <v>285</v>
      </c>
      <c r="F6564" t="s">
        <v>13952</v>
      </c>
      <c r="G6564" s="11"/>
      <c r="H6564" s="11"/>
    </row>
    <row r="6565" spans="1:8" x14ac:dyDescent="0.35">
      <c r="A6565" t="str">
        <f t="shared" si="109"/>
        <v>RWP01M A U - Alex</v>
      </c>
      <c r="B6565" t="s">
        <v>237</v>
      </c>
      <c r="C6565" t="s">
        <v>13950</v>
      </c>
      <c r="D6565" t="s">
        <v>5320</v>
      </c>
      <c r="E6565" t="s">
        <v>285</v>
      </c>
      <c r="F6565" t="s">
        <v>13953</v>
      </c>
      <c r="G6565" s="11"/>
      <c r="H6565" s="11"/>
    </row>
    <row r="6566" spans="1:8" x14ac:dyDescent="0.35">
      <c r="A6566" t="str">
        <f t="shared" si="109"/>
        <v>RWP01Ward 1 - Medicine</v>
      </c>
      <c r="B6566" t="s">
        <v>237</v>
      </c>
      <c r="C6566" t="s">
        <v>13950</v>
      </c>
      <c r="D6566" t="s">
        <v>5320</v>
      </c>
      <c r="E6566" t="s">
        <v>285</v>
      </c>
      <c r="F6566" t="s">
        <v>13954</v>
      </c>
      <c r="G6566" s="11"/>
      <c r="H6566" s="11"/>
    </row>
    <row r="6567" spans="1:8" x14ac:dyDescent="0.35">
      <c r="A6567" t="str">
        <f t="shared" si="109"/>
        <v>RWP01Ward 10 - Urology</v>
      </c>
      <c r="B6567" t="s">
        <v>237</v>
      </c>
      <c r="C6567" t="s">
        <v>13950</v>
      </c>
      <c r="D6567" t="s">
        <v>5320</v>
      </c>
      <c r="E6567" t="s">
        <v>285</v>
      </c>
      <c r="F6567" t="s">
        <v>13955</v>
      </c>
      <c r="G6567" s="11"/>
      <c r="H6567" s="11"/>
    </row>
    <row r="6568" spans="1:8" x14ac:dyDescent="0.35">
      <c r="A6568" t="str">
        <f t="shared" si="109"/>
        <v>RWP01Ward 11 - Medicine</v>
      </c>
      <c r="B6568" t="s">
        <v>237</v>
      </c>
      <c r="C6568" t="s">
        <v>13950</v>
      </c>
      <c r="D6568" t="s">
        <v>5320</v>
      </c>
      <c r="E6568" t="s">
        <v>285</v>
      </c>
      <c r="F6568" t="s">
        <v>13956</v>
      </c>
      <c r="G6568" s="11"/>
      <c r="H6568" s="11"/>
    </row>
    <row r="6569" spans="1:8" x14ac:dyDescent="0.35">
      <c r="A6569" t="str">
        <f t="shared" si="109"/>
        <v>RWP01Ward 12 Medicine</v>
      </c>
      <c r="B6569" t="s">
        <v>237</v>
      </c>
      <c r="C6569" t="s">
        <v>13950</v>
      </c>
      <c r="D6569" t="s">
        <v>5320</v>
      </c>
      <c r="E6569" t="s">
        <v>285</v>
      </c>
      <c r="F6569" t="s">
        <v>13957</v>
      </c>
      <c r="G6569" s="11"/>
      <c r="H6569" s="11"/>
    </row>
    <row r="6570" spans="1:8" x14ac:dyDescent="0.35">
      <c r="A6570" t="str">
        <f t="shared" si="109"/>
        <v>RWP01Ward 14 - Surgery</v>
      </c>
      <c r="B6570" t="s">
        <v>237</v>
      </c>
      <c r="C6570" t="s">
        <v>13950</v>
      </c>
      <c r="D6570" t="s">
        <v>5320</v>
      </c>
      <c r="E6570" t="s">
        <v>285</v>
      </c>
      <c r="F6570" t="s">
        <v>13958</v>
      </c>
      <c r="G6570" s="11"/>
      <c r="H6570" s="11"/>
    </row>
    <row r="6571" spans="1:8" x14ac:dyDescent="0.35">
      <c r="A6571" t="str">
        <f t="shared" ref="A6571:A6634" si="110">CONCATENATE(D6571,F6571)</f>
        <v>RWP01Ward 16 - Elective Orthopaedic Ward</v>
      </c>
      <c r="B6571" t="s">
        <v>237</v>
      </c>
      <c r="C6571" t="s">
        <v>13950</v>
      </c>
      <c r="D6571" t="s">
        <v>5320</v>
      </c>
      <c r="E6571" t="s">
        <v>285</v>
      </c>
      <c r="F6571" t="s">
        <v>13959</v>
      </c>
      <c r="G6571" s="11"/>
      <c r="H6571" s="11"/>
    </row>
    <row r="6572" spans="1:8" x14ac:dyDescent="0.35">
      <c r="A6572" t="str">
        <f t="shared" si="110"/>
        <v>RWP01Ward 17 - Trauma Ward</v>
      </c>
      <c r="B6572" t="s">
        <v>237</v>
      </c>
      <c r="C6572" t="s">
        <v>13950</v>
      </c>
      <c r="D6572" t="s">
        <v>5320</v>
      </c>
      <c r="E6572" t="s">
        <v>285</v>
      </c>
      <c r="F6572" t="s">
        <v>13960</v>
      </c>
      <c r="G6572" s="11"/>
      <c r="H6572" s="11"/>
    </row>
    <row r="6573" spans="1:8" x14ac:dyDescent="0.35">
      <c r="A6573" t="str">
        <f t="shared" si="110"/>
        <v>RWP01Ward 18</v>
      </c>
      <c r="B6573" t="s">
        <v>237</v>
      </c>
      <c r="C6573" t="s">
        <v>13950</v>
      </c>
      <c r="D6573" t="s">
        <v>5320</v>
      </c>
      <c r="E6573" t="s">
        <v>285</v>
      </c>
      <c r="F6573" t="s">
        <v>8374</v>
      </c>
      <c r="G6573" s="11"/>
      <c r="H6573" s="11"/>
    </row>
    <row r="6574" spans="1:8" x14ac:dyDescent="0.35">
      <c r="A6574" t="str">
        <f t="shared" si="110"/>
        <v>RWP01Ward 2 - Medicine</v>
      </c>
      <c r="B6574" t="s">
        <v>237</v>
      </c>
      <c r="C6574" t="s">
        <v>13950</v>
      </c>
      <c r="D6574" t="s">
        <v>5320</v>
      </c>
      <c r="E6574" t="s">
        <v>285</v>
      </c>
      <c r="F6574" t="s">
        <v>13961</v>
      </c>
      <c r="G6574" s="11"/>
      <c r="H6574" s="11"/>
    </row>
    <row r="6575" spans="1:8" x14ac:dyDescent="0.35">
      <c r="A6575" t="str">
        <f t="shared" si="110"/>
        <v>RWP01Ward 4</v>
      </c>
      <c r="B6575" t="s">
        <v>237</v>
      </c>
      <c r="C6575" t="s">
        <v>13950</v>
      </c>
      <c r="D6575" t="s">
        <v>5320</v>
      </c>
      <c r="E6575" t="s">
        <v>285</v>
      </c>
      <c r="F6575" t="s">
        <v>8763</v>
      </c>
      <c r="G6575" s="11"/>
      <c r="H6575" s="11"/>
    </row>
    <row r="6576" spans="1:8" x14ac:dyDescent="0.35">
      <c r="A6576" t="str">
        <f t="shared" si="110"/>
        <v>RWP01Ward 5 Alex</v>
      </c>
      <c r="B6576" t="s">
        <v>237</v>
      </c>
      <c r="C6576" t="s">
        <v>13950</v>
      </c>
      <c r="D6576" t="s">
        <v>5320</v>
      </c>
      <c r="E6576" t="s">
        <v>285</v>
      </c>
      <c r="F6576" t="s">
        <v>13962</v>
      </c>
      <c r="G6576" s="11"/>
      <c r="H6576" s="11"/>
    </row>
    <row r="6577" spans="1:8" x14ac:dyDescent="0.35">
      <c r="A6577" t="str">
        <f t="shared" si="110"/>
        <v>RWP01Ward 6 - Medicine</v>
      </c>
      <c r="B6577" t="s">
        <v>237</v>
      </c>
      <c r="C6577" t="s">
        <v>13950</v>
      </c>
      <c r="D6577" t="s">
        <v>5320</v>
      </c>
      <c r="E6577" t="s">
        <v>285</v>
      </c>
      <c r="F6577" t="s">
        <v>13963</v>
      </c>
      <c r="G6577" s="11"/>
      <c r="H6577" s="11"/>
    </row>
    <row r="6578" spans="1:8" x14ac:dyDescent="0.35">
      <c r="A6578" t="str">
        <f t="shared" si="110"/>
        <v>RWP31Ward 1 - KTC</v>
      </c>
      <c r="B6578" t="s">
        <v>237</v>
      </c>
      <c r="C6578" t="s">
        <v>13950</v>
      </c>
      <c r="D6578" t="s">
        <v>5321</v>
      </c>
      <c r="E6578" t="s">
        <v>5322</v>
      </c>
      <c r="F6578" t="s">
        <v>13964</v>
      </c>
      <c r="G6578" s="11"/>
      <c r="H6578" s="11"/>
    </row>
    <row r="6579" spans="1:8" x14ac:dyDescent="0.35">
      <c r="A6579" t="str">
        <f t="shared" si="110"/>
        <v>RWP50Acute Stroke Unit</v>
      </c>
      <c r="B6579" t="s">
        <v>237</v>
      </c>
      <c r="C6579" t="s">
        <v>13950</v>
      </c>
      <c r="D6579" t="s">
        <v>5325</v>
      </c>
      <c r="E6579" t="s">
        <v>470</v>
      </c>
      <c r="F6579" t="s">
        <v>11469</v>
      </c>
      <c r="G6579" s="11"/>
      <c r="H6579" s="11"/>
    </row>
    <row r="6580" spans="1:8" x14ac:dyDescent="0.35">
      <c r="A6580" t="str">
        <f t="shared" si="110"/>
        <v>RWP50Avon 2- Gastro</v>
      </c>
      <c r="B6580" t="s">
        <v>237</v>
      </c>
      <c r="C6580" t="s">
        <v>13950</v>
      </c>
      <c r="D6580" t="s">
        <v>5325</v>
      </c>
      <c r="E6580" t="s">
        <v>470</v>
      </c>
      <c r="F6580" t="s">
        <v>13965</v>
      </c>
      <c r="G6580" s="11"/>
      <c r="H6580" s="11"/>
    </row>
    <row r="6581" spans="1:8" x14ac:dyDescent="0.35">
      <c r="A6581" t="str">
        <f t="shared" si="110"/>
        <v>RWP50Avon 3 Infectious Diseases</v>
      </c>
      <c r="B6581" t="s">
        <v>237</v>
      </c>
      <c r="C6581" t="s">
        <v>13950</v>
      </c>
      <c r="D6581" t="s">
        <v>5325</v>
      </c>
      <c r="E6581" t="s">
        <v>470</v>
      </c>
      <c r="F6581" t="s">
        <v>13966</v>
      </c>
      <c r="G6581" s="11"/>
      <c r="H6581" s="11"/>
    </row>
    <row r="6582" spans="1:8" x14ac:dyDescent="0.35">
      <c r="A6582" t="str">
        <f t="shared" si="110"/>
        <v>RWP50Avon 4</v>
      </c>
      <c r="B6582" t="s">
        <v>237</v>
      </c>
      <c r="C6582" t="s">
        <v>13950</v>
      </c>
      <c r="D6582" t="s">
        <v>5325</v>
      </c>
      <c r="E6582" t="s">
        <v>470</v>
      </c>
      <c r="F6582" t="s">
        <v>13967</v>
      </c>
      <c r="G6582" s="11"/>
      <c r="H6582" s="11"/>
    </row>
    <row r="6583" spans="1:8" x14ac:dyDescent="0.35">
      <c r="A6583" t="str">
        <f t="shared" si="110"/>
        <v>RWP50Avon 5</v>
      </c>
      <c r="B6583" t="s">
        <v>237</v>
      </c>
      <c r="C6583" t="s">
        <v>13950</v>
      </c>
      <c r="D6583" t="s">
        <v>5325</v>
      </c>
      <c r="E6583" t="s">
        <v>470</v>
      </c>
      <c r="F6583" t="s">
        <v>13968</v>
      </c>
      <c r="G6583" s="11"/>
      <c r="H6583" s="11"/>
    </row>
    <row r="6584" spans="1:8" x14ac:dyDescent="0.35">
      <c r="A6584" t="str">
        <f t="shared" si="110"/>
        <v>RWP50Beech A</v>
      </c>
      <c r="B6584" t="s">
        <v>237</v>
      </c>
      <c r="C6584" t="s">
        <v>13950</v>
      </c>
      <c r="D6584" t="s">
        <v>5325</v>
      </c>
      <c r="E6584" t="s">
        <v>470</v>
      </c>
      <c r="F6584" t="s">
        <v>13969</v>
      </c>
      <c r="G6584" s="11"/>
      <c r="H6584" s="11"/>
    </row>
    <row r="6585" spans="1:8" x14ac:dyDescent="0.35">
      <c r="A6585" t="str">
        <f t="shared" si="110"/>
        <v>RWP50Beech B - Female</v>
      </c>
      <c r="B6585" t="s">
        <v>237</v>
      </c>
      <c r="C6585" t="s">
        <v>13950</v>
      </c>
      <c r="D6585" t="s">
        <v>5325</v>
      </c>
      <c r="E6585" t="s">
        <v>470</v>
      </c>
      <c r="F6585" t="s">
        <v>13970</v>
      </c>
      <c r="G6585" s="11"/>
      <c r="H6585" s="11"/>
    </row>
    <row r="6586" spans="1:8" x14ac:dyDescent="0.35">
      <c r="A6586" t="str">
        <f t="shared" si="110"/>
        <v>RWP50Beech C</v>
      </c>
      <c r="B6586" t="s">
        <v>237</v>
      </c>
      <c r="C6586" t="s">
        <v>13950</v>
      </c>
      <c r="D6586" t="s">
        <v>5325</v>
      </c>
      <c r="E6586" t="s">
        <v>470</v>
      </c>
      <c r="F6586" t="s">
        <v>13971</v>
      </c>
      <c r="G6586" s="11"/>
      <c r="H6586" s="11"/>
    </row>
    <row r="6587" spans="1:8" x14ac:dyDescent="0.35">
      <c r="A6587" t="str">
        <f t="shared" si="110"/>
        <v>RWP50Beech High Care</v>
      </c>
      <c r="B6587" t="s">
        <v>237</v>
      </c>
      <c r="C6587" t="s">
        <v>13950</v>
      </c>
      <c r="D6587" t="s">
        <v>5325</v>
      </c>
      <c r="E6587" t="s">
        <v>470</v>
      </c>
      <c r="F6587" t="s">
        <v>13972</v>
      </c>
      <c r="G6587" s="11"/>
      <c r="H6587" s="11"/>
    </row>
    <row r="6588" spans="1:8" x14ac:dyDescent="0.35">
      <c r="A6588" t="str">
        <f t="shared" si="110"/>
        <v>RWP50Evergreen 1</v>
      </c>
      <c r="B6588" t="s">
        <v>237</v>
      </c>
      <c r="C6588" t="s">
        <v>13950</v>
      </c>
      <c r="D6588" t="s">
        <v>5325</v>
      </c>
      <c r="E6588" t="s">
        <v>470</v>
      </c>
      <c r="F6588" t="s">
        <v>13973</v>
      </c>
      <c r="G6588" s="11"/>
      <c r="H6588" s="11"/>
    </row>
    <row r="6589" spans="1:8" x14ac:dyDescent="0.35">
      <c r="A6589" t="str">
        <f t="shared" si="110"/>
        <v>RWP50Head and Neck Ward</v>
      </c>
      <c r="B6589" t="s">
        <v>237</v>
      </c>
      <c r="C6589" t="s">
        <v>13950</v>
      </c>
      <c r="D6589" t="s">
        <v>5325</v>
      </c>
      <c r="E6589" t="s">
        <v>470</v>
      </c>
      <c r="F6589" t="s">
        <v>13974</v>
      </c>
      <c r="G6589" s="11"/>
      <c r="H6589" s="11"/>
    </row>
    <row r="6590" spans="1:8" x14ac:dyDescent="0.35">
      <c r="A6590" t="str">
        <f t="shared" si="110"/>
        <v>RWP50ICCU - Worcs</v>
      </c>
      <c r="B6590" t="s">
        <v>237</v>
      </c>
      <c r="C6590" t="s">
        <v>13950</v>
      </c>
      <c r="D6590" t="s">
        <v>5325</v>
      </c>
      <c r="E6590" t="s">
        <v>470</v>
      </c>
      <c r="F6590" t="s">
        <v>13975</v>
      </c>
      <c r="G6590" s="11"/>
      <c r="H6590" s="11"/>
    </row>
    <row r="6591" spans="1:8" x14ac:dyDescent="0.35">
      <c r="A6591" t="str">
        <f t="shared" si="110"/>
        <v>RWP50Laurel 1 Cardiology-CCU</v>
      </c>
      <c r="B6591" t="s">
        <v>237</v>
      </c>
      <c r="C6591" t="s">
        <v>13950</v>
      </c>
      <c r="D6591" t="s">
        <v>5325</v>
      </c>
      <c r="E6591" t="s">
        <v>470</v>
      </c>
      <c r="F6591" t="s">
        <v>13976</v>
      </c>
      <c r="G6591" s="11"/>
      <c r="H6591" s="11"/>
    </row>
    <row r="6592" spans="1:8" x14ac:dyDescent="0.35">
      <c r="A6592" t="str">
        <f t="shared" si="110"/>
        <v>RWP50Laurel 3 Haem Ward</v>
      </c>
      <c r="B6592" t="s">
        <v>237</v>
      </c>
      <c r="C6592" t="s">
        <v>13950</v>
      </c>
      <c r="D6592" t="s">
        <v>5325</v>
      </c>
      <c r="E6592" t="s">
        <v>470</v>
      </c>
      <c r="F6592" t="s">
        <v>13977</v>
      </c>
      <c r="G6592" s="11"/>
      <c r="H6592" s="11"/>
    </row>
    <row r="6593" spans="1:8" x14ac:dyDescent="0.35">
      <c r="A6593" t="str">
        <f t="shared" si="110"/>
        <v>RWP50Laurel Unit 2</v>
      </c>
      <c r="B6593" t="s">
        <v>237</v>
      </c>
      <c r="C6593" t="s">
        <v>13950</v>
      </c>
      <c r="D6593" t="s">
        <v>5325</v>
      </c>
      <c r="E6593" t="s">
        <v>470</v>
      </c>
      <c r="F6593" t="s">
        <v>13978</v>
      </c>
      <c r="G6593" s="11"/>
      <c r="H6593" s="11"/>
    </row>
    <row r="6594" spans="1:8" x14ac:dyDescent="0.35">
      <c r="A6594" t="str">
        <f t="shared" si="110"/>
        <v>RWP50Maternity Team 1 Midwives</v>
      </c>
      <c r="B6594" t="s">
        <v>237</v>
      </c>
      <c r="C6594" t="s">
        <v>13950</v>
      </c>
      <c r="D6594" t="s">
        <v>5325</v>
      </c>
      <c r="E6594" t="s">
        <v>470</v>
      </c>
      <c r="F6594" t="s">
        <v>13979</v>
      </c>
      <c r="G6594" s="11"/>
      <c r="H6594" s="11"/>
    </row>
    <row r="6595" spans="1:8" x14ac:dyDescent="0.35">
      <c r="A6595" t="str">
        <f t="shared" si="110"/>
        <v>RWP50MAU Assessment</v>
      </c>
      <c r="B6595" t="s">
        <v>237</v>
      </c>
      <c r="C6595" t="s">
        <v>13950</v>
      </c>
      <c r="D6595" t="s">
        <v>5325</v>
      </c>
      <c r="E6595" t="s">
        <v>470</v>
      </c>
      <c r="F6595" t="s">
        <v>13980</v>
      </c>
      <c r="G6595" s="11"/>
      <c r="H6595" s="11"/>
    </row>
    <row r="6596" spans="1:8" x14ac:dyDescent="0.35">
      <c r="A6596" t="str">
        <f t="shared" si="110"/>
        <v>RWP50MAU High Care and Short Stay</v>
      </c>
      <c r="B6596" t="s">
        <v>237</v>
      </c>
      <c r="C6596" t="s">
        <v>13950</v>
      </c>
      <c r="D6596" t="s">
        <v>5325</v>
      </c>
      <c r="E6596" t="s">
        <v>470</v>
      </c>
      <c r="F6596" t="s">
        <v>13981</v>
      </c>
      <c r="G6596" s="11"/>
      <c r="H6596" s="11"/>
    </row>
    <row r="6597" spans="1:8" x14ac:dyDescent="0.35">
      <c r="A6597" t="str">
        <f t="shared" si="110"/>
        <v>RWP50NICU- Paeds</v>
      </c>
      <c r="B6597" t="s">
        <v>237</v>
      </c>
      <c r="C6597" t="s">
        <v>13950</v>
      </c>
      <c r="D6597" t="s">
        <v>5325</v>
      </c>
      <c r="E6597" t="s">
        <v>470</v>
      </c>
      <c r="F6597" t="s">
        <v>13982</v>
      </c>
      <c r="G6597" s="11"/>
      <c r="H6597" s="11"/>
    </row>
    <row r="6598" spans="1:8" x14ac:dyDescent="0.35">
      <c r="A6598" t="str">
        <f t="shared" si="110"/>
        <v>RWP50Riverbank Unit- Paeds</v>
      </c>
      <c r="B6598" t="s">
        <v>237</v>
      </c>
      <c r="C6598" t="s">
        <v>13950</v>
      </c>
      <c r="D6598" t="s">
        <v>5325</v>
      </c>
      <c r="E6598" t="s">
        <v>470</v>
      </c>
      <c r="F6598" t="s">
        <v>13983</v>
      </c>
      <c r="G6598" s="11"/>
      <c r="H6598" s="11"/>
    </row>
    <row r="6599" spans="1:8" x14ac:dyDescent="0.35">
      <c r="A6599" t="str">
        <f t="shared" si="110"/>
        <v>RWP50Silver Oncology</v>
      </c>
      <c r="B6599" t="s">
        <v>237</v>
      </c>
      <c r="C6599" t="s">
        <v>13950</v>
      </c>
      <c r="D6599" t="s">
        <v>5325</v>
      </c>
      <c r="E6599" t="s">
        <v>470</v>
      </c>
      <c r="F6599" t="s">
        <v>13984</v>
      </c>
      <c r="G6599" s="11"/>
      <c r="H6599" s="11"/>
    </row>
    <row r="6600" spans="1:8" x14ac:dyDescent="0.35">
      <c r="A6600" t="str">
        <f t="shared" si="110"/>
        <v>RWP50Surgical Clinical Decisions Unit (SCDU)</v>
      </c>
      <c r="B6600" t="s">
        <v>237</v>
      </c>
      <c r="C6600" t="s">
        <v>13950</v>
      </c>
      <c r="D6600" t="s">
        <v>5325</v>
      </c>
      <c r="E6600" t="s">
        <v>470</v>
      </c>
      <c r="F6600" t="s">
        <v>13985</v>
      </c>
      <c r="G6600" s="11"/>
      <c r="H6600" s="11"/>
    </row>
    <row r="6601" spans="1:8" x14ac:dyDescent="0.35">
      <c r="A6601" t="str">
        <f t="shared" si="110"/>
        <v>RWP50Trauma &amp; Orthopaedic A Ward - WRH</v>
      </c>
      <c r="B6601" t="s">
        <v>237</v>
      </c>
      <c r="C6601" t="s">
        <v>13950</v>
      </c>
      <c r="D6601" t="s">
        <v>5325</v>
      </c>
      <c r="E6601" t="s">
        <v>470</v>
      </c>
      <c r="F6601" t="s">
        <v>13986</v>
      </c>
      <c r="G6601" s="11"/>
      <c r="H6601" s="11"/>
    </row>
    <row r="6602" spans="1:8" x14ac:dyDescent="0.35">
      <c r="A6602" t="str">
        <f t="shared" si="110"/>
        <v>RWP50Vascular Unit &amp; VHCU</v>
      </c>
      <c r="B6602" t="s">
        <v>237</v>
      </c>
      <c r="C6602" t="s">
        <v>13950</v>
      </c>
      <c r="D6602" t="s">
        <v>5325</v>
      </c>
      <c r="E6602" t="s">
        <v>470</v>
      </c>
      <c r="F6602" t="s">
        <v>13987</v>
      </c>
      <c r="G6602" s="11"/>
      <c r="H6602" s="11"/>
    </row>
    <row r="6603" spans="1:8" x14ac:dyDescent="0.35">
      <c r="A6603" t="str">
        <f t="shared" si="110"/>
        <v>R1ACDCHURCHVIEW HOUSE</v>
      </c>
      <c r="B6603" t="s">
        <v>238</v>
      </c>
      <c r="C6603" t="s">
        <v>13988</v>
      </c>
      <c r="D6603" t="s">
        <v>294</v>
      </c>
      <c r="E6603" t="s">
        <v>295</v>
      </c>
      <c r="F6603" t="s">
        <v>295</v>
      </c>
      <c r="G6603" s="11"/>
      <c r="H6603" s="11"/>
    </row>
    <row r="6604" spans="1:8" x14ac:dyDescent="0.35">
      <c r="A6604" t="str">
        <f t="shared" si="110"/>
        <v>R1AREABBOTT WARD</v>
      </c>
      <c r="B6604" t="s">
        <v>238</v>
      </c>
      <c r="C6604" t="s">
        <v>13988</v>
      </c>
      <c r="D6604" t="s">
        <v>296</v>
      </c>
      <c r="E6604" t="s">
        <v>297</v>
      </c>
      <c r="F6604" t="s">
        <v>13989</v>
      </c>
      <c r="G6604" s="11"/>
      <c r="H6604" s="11"/>
    </row>
    <row r="6605" spans="1:8" x14ac:dyDescent="0.35">
      <c r="A6605" t="str">
        <f t="shared" si="110"/>
        <v>R1AREIZOD WARD</v>
      </c>
      <c r="B6605" t="s">
        <v>238</v>
      </c>
      <c r="C6605" t="s">
        <v>13988</v>
      </c>
      <c r="D6605" t="s">
        <v>296</v>
      </c>
      <c r="E6605" t="s">
        <v>297</v>
      </c>
      <c r="F6605" t="s">
        <v>13990</v>
      </c>
      <c r="G6605" s="11"/>
      <c r="H6605" s="11"/>
    </row>
    <row r="6606" spans="1:8" x14ac:dyDescent="0.35">
      <c r="A6606" t="str">
        <f t="shared" si="110"/>
        <v>R1AREWA ORTHOPAEDIC REHABILITATION UNIT</v>
      </c>
      <c r="B6606" t="s">
        <v>238</v>
      </c>
      <c r="C6606" t="s">
        <v>13988</v>
      </c>
      <c r="D6606" t="s">
        <v>296</v>
      </c>
      <c r="E6606" t="s">
        <v>297</v>
      </c>
      <c r="F6606" t="s">
        <v>13991</v>
      </c>
      <c r="G6606" s="11"/>
      <c r="H6606" s="11"/>
    </row>
    <row r="6607" spans="1:8" x14ac:dyDescent="0.35">
      <c r="A6607" t="str">
        <f t="shared" si="110"/>
        <v>R1AREWILLOWS STROKE WARD</v>
      </c>
      <c r="B6607" t="s">
        <v>238</v>
      </c>
      <c r="C6607" t="s">
        <v>13988</v>
      </c>
      <c r="D6607" t="s">
        <v>296</v>
      </c>
      <c r="E6607" t="s">
        <v>297</v>
      </c>
      <c r="F6607" t="s">
        <v>13992</v>
      </c>
      <c r="G6607" s="11"/>
      <c r="H6607" s="11"/>
    </row>
    <row r="6608" spans="1:8" x14ac:dyDescent="0.35">
      <c r="A6608" t="str">
        <f t="shared" si="110"/>
        <v>R1ARGMALVERN COMMUNITY HOSPITAL</v>
      </c>
      <c r="B6608" t="s">
        <v>238</v>
      </c>
      <c r="C6608" t="s">
        <v>13988</v>
      </c>
      <c r="D6608" t="s">
        <v>298</v>
      </c>
      <c r="E6608" t="s">
        <v>299</v>
      </c>
      <c r="F6608" t="s">
        <v>365</v>
      </c>
      <c r="G6608" s="11"/>
      <c r="H6608" s="11"/>
    </row>
    <row r="6609" spans="1:8" x14ac:dyDescent="0.35">
      <c r="A6609" t="str">
        <f t="shared" si="110"/>
        <v>R1ARJPERSHORE COMMUNITY HOSPITAL</v>
      </c>
      <c r="B6609" t="s">
        <v>238</v>
      </c>
      <c r="C6609" t="s">
        <v>13988</v>
      </c>
      <c r="D6609" t="s">
        <v>300</v>
      </c>
      <c r="E6609" t="s">
        <v>301</v>
      </c>
      <c r="F6609" t="s">
        <v>13993</v>
      </c>
      <c r="G6609" s="11"/>
      <c r="H6609" s="11"/>
    </row>
    <row r="6610" spans="1:8" x14ac:dyDescent="0.35">
      <c r="A6610" t="str">
        <f t="shared" si="110"/>
        <v>R1ARLTENBURY COMMUNITY HOSPITAL</v>
      </c>
      <c r="B6610" t="s">
        <v>238</v>
      </c>
      <c r="C6610" t="s">
        <v>13988</v>
      </c>
      <c r="D6610" t="s">
        <v>302</v>
      </c>
      <c r="E6610" t="s">
        <v>303</v>
      </c>
      <c r="F6610" t="s">
        <v>417</v>
      </c>
      <c r="G6610" s="11"/>
      <c r="H6610" s="11"/>
    </row>
    <row r="6611" spans="1:8" x14ac:dyDescent="0.35">
      <c r="A6611" t="str">
        <f t="shared" si="110"/>
        <v>R1ARKCOTTAGE WARD</v>
      </c>
      <c r="B6611" t="s">
        <v>238</v>
      </c>
      <c r="C6611" t="s">
        <v>13988</v>
      </c>
      <c r="D6611" t="s">
        <v>308</v>
      </c>
      <c r="E6611" t="s">
        <v>309</v>
      </c>
      <c r="F6611" t="s">
        <v>8062</v>
      </c>
      <c r="G6611" s="11"/>
      <c r="H6611" s="11"/>
    </row>
    <row r="6612" spans="1:8" x14ac:dyDescent="0.35">
      <c r="A6612" t="str">
        <f t="shared" si="110"/>
        <v>R1ARKLICKEY WARD</v>
      </c>
      <c r="B6612" t="s">
        <v>238</v>
      </c>
      <c r="C6612" t="s">
        <v>13988</v>
      </c>
      <c r="D6612" t="s">
        <v>308</v>
      </c>
      <c r="E6612" t="s">
        <v>309</v>
      </c>
      <c r="F6612" t="s">
        <v>13994</v>
      </c>
      <c r="G6612" s="11"/>
      <c r="H6612" s="11"/>
    </row>
    <row r="6613" spans="1:8" x14ac:dyDescent="0.35">
      <c r="A6613" t="str">
        <f t="shared" si="110"/>
        <v>R1ARKPRIMROSE UNIT</v>
      </c>
      <c r="B6613" t="s">
        <v>238</v>
      </c>
      <c r="C6613" t="s">
        <v>13988</v>
      </c>
      <c r="D6613" t="s">
        <v>308</v>
      </c>
      <c r="E6613" t="s">
        <v>309</v>
      </c>
      <c r="F6613" t="s">
        <v>13995</v>
      </c>
      <c r="G6613" s="11"/>
      <c r="H6613" s="11"/>
    </row>
    <row r="6614" spans="1:8" x14ac:dyDescent="0.35">
      <c r="A6614" t="str">
        <f t="shared" si="110"/>
        <v>R1ARKWYRE FOREST WARD</v>
      </c>
      <c r="B6614" t="s">
        <v>238</v>
      </c>
      <c r="C6614" t="s">
        <v>13988</v>
      </c>
      <c r="D6614" t="s">
        <v>308</v>
      </c>
      <c r="E6614" t="s">
        <v>309</v>
      </c>
      <c r="F6614" t="s">
        <v>13996</v>
      </c>
      <c r="G6614" s="11"/>
      <c r="H6614" s="11"/>
    </row>
    <row r="6615" spans="1:8" x14ac:dyDescent="0.35">
      <c r="A6615" t="str">
        <f t="shared" si="110"/>
        <v>R1AAVCROMWELL HOUSE</v>
      </c>
      <c r="B6615" t="s">
        <v>238</v>
      </c>
      <c r="C6615" t="s">
        <v>13988</v>
      </c>
      <c r="D6615" t="s">
        <v>324</v>
      </c>
      <c r="E6615" t="s">
        <v>325</v>
      </c>
      <c r="F6615" t="s">
        <v>325</v>
      </c>
      <c r="G6615" s="11"/>
      <c r="H6615" s="11"/>
    </row>
    <row r="6616" spans="1:8" x14ac:dyDescent="0.35">
      <c r="A6616" t="str">
        <f t="shared" si="110"/>
        <v>R1A49HILL CREST WARD</v>
      </c>
      <c r="B6616" t="s">
        <v>238</v>
      </c>
      <c r="C6616" t="s">
        <v>13988</v>
      </c>
      <c r="D6616" t="s">
        <v>344</v>
      </c>
      <c r="E6616" t="s">
        <v>345</v>
      </c>
      <c r="F6616" t="s">
        <v>13997</v>
      </c>
      <c r="G6616" s="11"/>
      <c r="H6616" s="11"/>
    </row>
    <row r="6617" spans="1:8" x14ac:dyDescent="0.35">
      <c r="A6617" t="str">
        <f t="shared" si="110"/>
        <v>R1A22KEITH WINTER CLOSE</v>
      </c>
      <c r="B6617" t="s">
        <v>238</v>
      </c>
      <c r="C6617" t="s">
        <v>13988</v>
      </c>
      <c r="D6617" t="s">
        <v>354</v>
      </c>
      <c r="E6617" t="s">
        <v>355</v>
      </c>
      <c r="F6617" t="s">
        <v>13998</v>
      </c>
      <c r="G6617" s="11"/>
      <c r="H6617" s="11"/>
    </row>
    <row r="6618" spans="1:8" x14ac:dyDescent="0.35">
      <c r="A6618" t="str">
        <f t="shared" si="110"/>
        <v>R1A58LUDLOW ROAD</v>
      </c>
      <c r="B6618" t="s">
        <v>238</v>
      </c>
      <c r="C6618" t="s">
        <v>13988</v>
      </c>
      <c r="D6618" t="s">
        <v>362</v>
      </c>
      <c r="E6618" t="s">
        <v>363</v>
      </c>
      <c r="F6618" t="s">
        <v>363</v>
      </c>
      <c r="G6618" s="11"/>
      <c r="H6618" s="11"/>
    </row>
    <row r="6619" spans="1:8" x14ac:dyDescent="0.35">
      <c r="A6619" t="str">
        <f t="shared" si="110"/>
        <v>R1ACCMEADOW WARD (NEW HAVEN)</v>
      </c>
      <c r="B6619" t="s">
        <v>238</v>
      </c>
      <c r="C6619" t="s">
        <v>13988</v>
      </c>
      <c r="D6619" t="s">
        <v>376</v>
      </c>
      <c r="E6619" t="s">
        <v>377</v>
      </c>
      <c r="F6619" t="s">
        <v>13999</v>
      </c>
      <c r="G6619" s="11"/>
      <c r="H6619" s="11"/>
    </row>
    <row r="6620" spans="1:8" x14ac:dyDescent="0.35">
      <c r="A6620" t="str">
        <f t="shared" si="110"/>
        <v>R1ACCWOODLAND WARD (NEW HAVEN)</v>
      </c>
      <c r="B6620" t="s">
        <v>238</v>
      </c>
      <c r="C6620" t="s">
        <v>13988</v>
      </c>
      <c r="D6620" t="s">
        <v>376</v>
      </c>
      <c r="E6620" t="s">
        <v>377</v>
      </c>
      <c r="F6620" t="s">
        <v>14000</v>
      </c>
      <c r="G6620" s="11"/>
      <c r="H6620" s="11"/>
    </row>
    <row r="6621" spans="1:8" x14ac:dyDescent="0.35">
      <c r="A6621" t="str">
        <f t="shared" si="110"/>
        <v>R1A07ATHELON WARD</v>
      </c>
      <c r="B6621" t="s">
        <v>238</v>
      </c>
      <c r="C6621" t="s">
        <v>13988</v>
      </c>
      <c r="D6621" t="s">
        <v>378</v>
      </c>
      <c r="E6621" t="s">
        <v>14001</v>
      </c>
      <c r="F6621" t="s">
        <v>14002</v>
      </c>
      <c r="G6621" s="11"/>
      <c r="H6621" s="11"/>
    </row>
    <row r="6622" spans="1:8" x14ac:dyDescent="0.35">
      <c r="A6622" t="str">
        <f t="shared" si="110"/>
        <v>R1A07HADLEY UNIT (PICU)</v>
      </c>
      <c r="B6622" t="s">
        <v>238</v>
      </c>
      <c r="C6622" t="s">
        <v>13988</v>
      </c>
      <c r="D6622" t="s">
        <v>378</v>
      </c>
      <c r="E6622" t="s">
        <v>14001</v>
      </c>
      <c r="F6622" t="s">
        <v>14003</v>
      </c>
      <c r="G6622" s="11"/>
      <c r="H6622" s="11"/>
    </row>
    <row r="6623" spans="1:8" x14ac:dyDescent="0.35">
      <c r="A6623" t="str">
        <f t="shared" si="110"/>
        <v>R1A07HOLT WARD</v>
      </c>
      <c r="B6623" t="s">
        <v>238</v>
      </c>
      <c r="C6623" t="s">
        <v>13988</v>
      </c>
      <c r="D6623" t="s">
        <v>378</v>
      </c>
      <c r="E6623" t="s">
        <v>14001</v>
      </c>
      <c r="F6623" t="s">
        <v>14004</v>
      </c>
      <c r="G6623" s="11"/>
      <c r="H6623" s="11"/>
    </row>
    <row r="6624" spans="1:8" x14ac:dyDescent="0.35">
      <c r="A6624" t="str">
        <f t="shared" si="110"/>
        <v>R1ACYOSBORNE COURT</v>
      </c>
      <c r="B6624" t="s">
        <v>238</v>
      </c>
      <c r="C6624" t="s">
        <v>13988</v>
      </c>
      <c r="D6624" t="s">
        <v>382</v>
      </c>
      <c r="E6624" t="s">
        <v>383</v>
      </c>
      <c r="F6624" t="s">
        <v>383</v>
      </c>
      <c r="G6624" s="11"/>
      <c r="H6624" s="11"/>
    </row>
    <row r="6625" spans="1:8" x14ac:dyDescent="0.35">
      <c r="A6625" t="str">
        <f t="shared" si="110"/>
        <v>R1AMACANTILUPE</v>
      </c>
      <c r="B6625" t="s">
        <v>238</v>
      </c>
      <c r="C6625" t="s">
        <v>13988</v>
      </c>
      <c r="D6625" t="s">
        <v>14493</v>
      </c>
      <c r="E6625" t="s">
        <v>4227</v>
      </c>
      <c r="F6625" t="s">
        <v>14494</v>
      </c>
      <c r="G6625" s="11" t="s">
        <v>14497</v>
      </c>
      <c r="H6625" s="11"/>
    </row>
    <row r="6626" spans="1:8" x14ac:dyDescent="0.35">
      <c r="A6626" t="str">
        <f t="shared" si="110"/>
        <v>R1AMAJENNY LIND</v>
      </c>
      <c r="B6626" t="s">
        <v>238</v>
      </c>
      <c r="C6626" t="s">
        <v>13988</v>
      </c>
      <c r="D6626" t="s">
        <v>14493</v>
      </c>
      <c r="E6626" t="s">
        <v>4227</v>
      </c>
      <c r="F6626" t="s">
        <v>14495</v>
      </c>
      <c r="G6626" s="11" t="s">
        <v>14497</v>
      </c>
      <c r="H6626" s="11"/>
    </row>
    <row r="6627" spans="1:8" x14ac:dyDescent="0.35">
      <c r="A6627" t="str">
        <f t="shared" si="110"/>
        <v>R1AMAMORTIMER</v>
      </c>
      <c r="B6627" t="s">
        <v>238</v>
      </c>
      <c r="C6627" t="s">
        <v>13988</v>
      </c>
      <c r="D6627" t="s">
        <v>14493</v>
      </c>
      <c r="E6627" t="s">
        <v>4227</v>
      </c>
      <c r="F6627" t="s">
        <v>14496</v>
      </c>
      <c r="G6627" s="11" t="s">
        <v>14497</v>
      </c>
      <c r="H6627" s="11"/>
    </row>
    <row r="6628" spans="1:8" x14ac:dyDescent="0.35">
      <c r="A6628" t="str">
        <f t="shared" si="110"/>
        <v>R1AHMAPPLE ORCHARD WARD</v>
      </c>
      <c r="B6628" t="s">
        <v>238</v>
      </c>
      <c r="C6628" t="s">
        <v>13988</v>
      </c>
      <c r="D6628" t="s">
        <v>440</v>
      </c>
      <c r="E6628" t="s">
        <v>441</v>
      </c>
      <c r="F6628" t="s">
        <v>14005</v>
      </c>
      <c r="G6628" s="11"/>
      <c r="H6628" s="11"/>
    </row>
    <row r="6629" spans="1:8" x14ac:dyDescent="0.35">
      <c r="A6629" t="str">
        <f t="shared" si="110"/>
        <v>R1AHMCHERRY ORCHARD WARD</v>
      </c>
      <c r="B6629" t="s">
        <v>238</v>
      </c>
      <c r="C6629" t="s">
        <v>13988</v>
      </c>
      <c r="D6629" t="s">
        <v>440</v>
      </c>
      <c r="E6629" t="s">
        <v>441</v>
      </c>
      <c r="F6629" t="s">
        <v>14006</v>
      </c>
      <c r="G6629" s="11"/>
      <c r="H6629" s="11"/>
    </row>
    <row r="6630" spans="1:8" x14ac:dyDescent="0.35">
      <c r="A6630" t="str">
        <f t="shared" si="110"/>
        <v>RRF02Acute Stroke Unit</v>
      </c>
      <c r="B6630" t="s">
        <v>239</v>
      </c>
      <c r="C6630" t="s">
        <v>14007</v>
      </c>
      <c r="D6630" t="s">
        <v>3253</v>
      </c>
      <c r="E6630" t="s">
        <v>3254</v>
      </c>
      <c r="F6630" t="s">
        <v>11469</v>
      </c>
      <c r="G6630" s="11"/>
      <c r="H6630" s="11"/>
    </row>
    <row r="6631" spans="1:8" x14ac:dyDescent="0.35">
      <c r="A6631" t="str">
        <f t="shared" si="110"/>
        <v>RRF02Aspull</v>
      </c>
      <c r="B6631" t="s">
        <v>239</v>
      </c>
      <c r="C6631" t="s">
        <v>14007</v>
      </c>
      <c r="D6631" t="s">
        <v>3253</v>
      </c>
      <c r="E6631" t="s">
        <v>3254</v>
      </c>
      <c r="F6631" t="s">
        <v>14008</v>
      </c>
      <c r="G6631" s="11"/>
      <c r="H6631" s="11"/>
    </row>
    <row r="6632" spans="1:8" x14ac:dyDescent="0.35">
      <c r="A6632" t="str">
        <f t="shared" si="110"/>
        <v>RRF02Cardio and Respiratory</v>
      </c>
      <c r="B6632" t="s">
        <v>239</v>
      </c>
      <c r="C6632" t="s">
        <v>14007</v>
      </c>
      <c r="D6632" t="s">
        <v>3253</v>
      </c>
      <c r="E6632" t="s">
        <v>3254</v>
      </c>
      <c r="F6632" t="s">
        <v>14009</v>
      </c>
      <c r="G6632" s="11"/>
      <c r="H6632" s="11"/>
    </row>
    <row r="6633" spans="1:8" x14ac:dyDescent="0.35">
      <c r="A6633" t="str">
        <f t="shared" si="110"/>
        <v>RRF02Coronary Care Unit</v>
      </c>
      <c r="B6633" t="s">
        <v>239</v>
      </c>
      <c r="C6633" t="s">
        <v>14007</v>
      </c>
      <c r="D6633" t="s">
        <v>3253</v>
      </c>
      <c r="E6633" t="s">
        <v>3254</v>
      </c>
      <c r="F6633" t="s">
        <v>8650</v>
      </c>
      <c r="G6633" s="11"/>
      <c r="H6633" s="11"/>
    </row>
    <row r="6634" spans="1:8" x14ac:dyDescent="0.35">
      <c r="A6634" t="str">
        <f t="shared" si="110"/>
        <v>RRF02Elderly Care Unit</v>
      </c>
      <c r="B6634" t="s">
        <v>239</v>
      </c>
      <c r="C6634" t="s">
        <v>14007</v>
      </c>
      <c r="D6634" t="s">
        <v>3253</v>
      </c>
      <c r="E6634" t="s">
        <v>3254</v>
      </c>
      <c r="F6634" t="s">
        <v>14010</v>
      </c>
      <c r="G6634" s="11"/>
      <c r="H6634" s="11"/>
    </row>
    <row r="6635" spans="1:8" x14ac:dyDescent="0.35">
      <c r="A6635" t="str">
        <f t="shared" ref="A6635:A6698" si="111">CONCATENATE(D6635,F6635)</f>
        <v>RRF02Highfield</v>
      </c>
      <c r="B6635" t="s">
        <v>239</v>
      </c>
      <c r="C6635" t="s">
        <v>14007</v>
      </c>
      <c r="D6635" t="s">
        <v>3253</v>
      </c>
      <c r="E6635" t="s">
        <v>3254</v>
      </c>
      <c r="F6635" t="s">
        <v>11855</v>
      </c>
      <c r="G6635" s="11"/>
      <c r="H6635" s="11"/>
    </row>
    <row r="6636" spans="1:8" x14ac:dyDescent="0.35">
      <c r="A6636" t="str">
        <f t="shared" si="111"/>
        <v>RRF02Intensive Care Unit/ High Dependancy Unit</v>
      </c>
      <c r="B6636" t="s">
        <v>239</v>
      </c>
      <c r="C6636" t="s">
        <v>14007</v>
      </c>
      <c r="D6636" t="s">
        <v>3253</v>
      </c>
      <c r="E6636" t="s">
        <v>3254</v>
      </c>
      <c r="F6636" t="s">
        <v>14011</v>
      </c>
      <c r="G6636" s="11"/>
      <c r="H6636" s="11"/>
    </row>
    <row r="6637" spans="1:8" x14ac:dyDescent="0.35">
      <c r="A6637" t="str">
        <f t="shared" si="111"/>
        <v>RRF02Langtree</v>
      </c>
      <c r="B6637" t="s">
        <v>239</v>
      </c>
      <c r="C6637" t="s">
        <v>14007</v>
      </c>
      <c r="D6637" t="s">
        <v>3253</v>
      </c>
      <c r="E6637" t="s">
        <v>3254</v>
      </c>
      <c r="F6637" t="s">
        <v>14012</v>
      </c>
      <c r="G6637" s="11"/>
      <c r="H6637" s="11"/>
    </row>
    <row r="6638" spans="1:8" x14ac:dyDescent="0.35">
      <c r="A6638" t="str">
        <f t="shared" si="111"/>
        <v>RRF02Maternity unit</v>
      </c>
      <c r="B6638" t="s">
        <v>239</v>
      </c>
      <c r="C6638" t="s">
        <v>14007</v>
      </c>
      <c r="D6638" t="s">
        <v>3253</v>
      </c>
      <c r="E6638" t="s">
        <v>3254</v>
      </c>
      <c r="F6638" t="s">
        <v>14013</v>
      </c>
      <c r="G6638" s="11"/>
      <c r="H6638" s="11"/>
    </row>
    <row r="6639" spans="1:8" x14ac:dyDescent="0.35">
      <c r="A6639" t="str">
        <f t="shared" si="111"/>
        <v>RRF02Neonatal Unit</v>
      </c>
      <c r="B6639" t="s">
        <v>239</v>
      </c>
      <c r="C6639" t="s">
        <v>14007</v>
      </c>
      <c r="D6639" t="s">
        <v>3253</v>
      </c>
      <c r="E6639" t="s">
        <v>3254</v>
      </c>
      <c r="F6639" t="s">
        <v>8360</v>
      </c>
      <c r="G6639" s="11"/>
      <c r="H6639" s="11"/>
    </row>
    <row r="6640" spans="1:8" x14ac:dyDescent="0.35">
      <c r="A6640" t="str">
        <f t="shared" si="111"/>
        <v>RRF02Orrell</v>
      </c>
      <c r="B6640" t="s">
        <v>239</v>
      </c>
      <c r="C6640" t="s">
        <v>14007</v>
      </c>
      <c r="D6640" t="s">
        <v>3253</v>
      </c>
      <c r="E6640" t="s">
        <v>3254</v>
      </c>
      <c r="F6640" t="s">
        <v>14014</v>
      </c>
      <c r="G6640" s="11"/>
      <c r="H6640" s="11"/>
    </row>
    <row r="6641" spans="1:8" x14ac:dyDescent="0.35">
      <c r="A6641" t="str">
        <f t="shared" si="111"/>
        <v>RRF02Pemberton</v>
      </c>
      <c r="B6641" t="s">
        <v>239</v>
      </c>
      <c r="C6641" t="s">
        <v>14007</v>
      </c>
      <c r="D6641" t="s">
        <v>3253</v>
      </c>
      <c r="E6641" t="s">
        <v>3254</v>
      </c>
      <c r="F6641" t="s">
        <v>14015</v>
      </c>
      <c r="G6641" s="11"/>
      <c r="H6641" s="11"/>
    </row>
    <row r="6642" spans="1:8" x14ac:dyDescent="0.35">
      <c r="A6642" t="str">
        <f t="shared" si="111"/>
        <v>RRF02Rainbow</v>
      </c>
      <c r="B6642" t="s">
        <v>239</v>
      </c>
      <c r="C6642" t="s">
        <v>14007</v>
      </c>
      <c r="D6642" t="s">
        <v>3253</v>
      </c>
      <c r="E6642" t="s">
        <v>3254</v>
      </c>
      <c r="F6642" t="s">
        <v>11475</v>
      </c>
      <c r="G6642" s="11"/>
      <c r="H6642" s="11"/>
    </row>
    <row r="6643" spans="1:8" x14ac:dyDescent="0.35">
      <c r="A6643" t="str">
        <f t="shared" si="111"/>
        <v>RRF02Shevington</v>
      </c>
      <c r="B6643" t="s">
        <v>239</v>
      </c>
      <c r="C6643" t="s">
        <v>14007</v>
      </c>
      <c r="D6643" t="s">
        <v>3253</v>
      </c>
      <c r="E6643" t="s">
        <v>3254</v>
      </c>
      <c r="F6643" t="s">
        <v>14016</v>
      </c>
      <c r="G6643" s="11"/>
      <c r="H6643" s="11"/>
    </row>
    <row r="6644" spans="1:8" x14ac:dyDescent="0.35">
      <c r="A6644" t="str">
        <f t="shared" si="111"/>
        <v>RRF02Swinley</v>
      </c>
      <c r="B6644" t="s">
        <v>239</v>
      </c>
      <c r="C6644" t="s">
        <v>14007</v>
      </c>
      <c r="D6644" t="s">
        <v>3253</v>
      </c>
      <c r="E6644" t="s">
        <v>3254</v>
      </c>
      <c r="F6644" t="s">
        <v>14017</v>
      </c>
      <c r="G6644" s="11"/>
      <c r="H6644" s="11"/>
    </row>
    <row r="6645" spans="1:8" x14ac:dyDescent="0.35">
      <c r="A6645" t="str">
        <f t="shared" si="111"/>
        <v>RRF53John Charnley</v>
      </c>
      <c r="B6645" t="s">
        <v>239</v>
      </c>
      <c r="C6645" t="s">
        <v>14007</v>
      </c>
      <c r="D6645" t="s">
        <v>3259</v>
      </c>
      <c r="E6645" t="s">
        <v>3260</v>
      </c>
      <c r="F6645" t="s">
        <v>14018</v>
      </c>
      <c r="G6645" s="11"/>
      <c r="H6645" s="11"/>
    </row>
    <row r="6646" spans="1:8" x14ac:dyDescent="0.35">
      <c r="A6646" t="str">
        <f t="shared" si="111"/>
        <v>RRF53Ward A</v>
      </c>
      <c r="B6646" t="s">
        <v>239</v>
      </c>
      <c r="C6646" t="s">
        <v>14007</v>
      </c>
      <c r="D6646" t="s">
        <v>3259</v>
      </c>
      <c r="E6646" t="s">
        <v>3260</v>
      </c>
      <c r="F6646" t="s">
        <v>14019</v>
      </c>
      <c r="G6646" s="11"/>
      <c r="H6646" s="11"/>
    </row>
    <row r="6647" spans="1:8" x14ac:dyDescent="0.35">
      <c r="A6647" t="str">
        <f t="shared" si="111"/>
        <v>RRF53Ward B</v>
      </c>
      <c r="B6647" t="s">
        <v>239</v>
      </c>
      <c r="C6647" t="s">
        <v>14007</v>
      </c>
      <c r="D6647" t="s">
        <v>3259</v>
      </c>
      <c r="E6647" t="s">
        <v>3260</v>
      </c>
      <c r="F6647" t="s">
        <v>14020</v>
      </c>
      <c r="G6647" s="11"/>
      <c r="H6647" s="11"/>
    </row>
    <row r="6648" spans="1:8" x14ac:dyDescent="0.35">
      <c r="A6648" t="str">
        <f t="shared" si="111"/>
        <v>RLQ01Acute Medical Unit</v>
      </c>
      <c r="B6648" t="s">
        <v>240</v>
      </c>
      <c r="C6648" t="s">
        <v>14021</v>
      </c>
      <c r="D6648" t="s">
        <v>2334</v>
      </c>
      <c r="E6648" t="s">
        <v>2335</v>
      </c>
      <c r="F6648" t="s">
        <v>9313</v>
      </c>
      <c r="G6648" s="11"/>
      <c r="H6648" s="11"/>
    </row>
    <row r="6649" spans="1:8" x14ac:dyDescent="0.35">
      <c r="A6649" t="str">
        <f t="shared" si="111"/>
        <v>RLQ01Arrow Ward</v>
      </c>
      <c r="B6649" t="s">
        <v>240</v>
      </c>
      <c r="C6649" t="s">
        <v>14021</v>
      </c>
      <c r="D6649" t="s">
        <v>2334</v>
      </c>
      <c r="E6649" t="s">
        <v>2335</v>
      </c>
      <c r="F6649" t="s">
        <v>14022</v>
      </c>
      <c r="G6649" s="11"/>
      <c r="H6649" s="11"/>
    </row>
    <row r="6650" spans="1:8" x14ac:dyDescent="0.35">
      <c r="A6650" t="str">
        <f t="shared" si="111"/>
        <v>RLQ01Bromyard Community Hospital</v>
      </c>
      <c r="B6650" t="s">
        <v>240</v>
      </c>
      <c r="C6650" t="s">
        <v>14021</v>
      </c>
      <c r="D6650" t="s">
        <v>2334</v>
      </c>
      <c r="E6650" t="s">
        <v>2335</v>
      </c>
      <c r="F6650" t="s">
        <v>14023</v>
      </c>
      <c r="G6650" s="11"/>
      <c r="H6650" s="11"/>
    </row>
    <row r="6651" spans="1:8" x14ac:dyDescent="0.35">
      <c r="A6651" t="str">
        <f t="shared" si="111"/>
        <v>RLQ01Cardiac Care Unit</v>
      </c>
      <c r="B6651" t="s">
        <v>240</v>
      </c>
      <c r="C6651" t="s">
        <v>14021</v>
      </c>
      <c r="D6651" t="s">
        <v>2334</v>
      </c>
      <c r="E6651" t="s">
        <v>2335</v>
      </c>
      <c r="F6651" t="s">
        <v>10110</v>
      </c>
      <c r="G6651" s="11"/>
      <c r="H6651" s="11"/>
    </row>
    <row r="6652" spans="1:8" x14ac:dyDescent="0.35">
      <c r="A6652" t="str">
        <f t="shared" si="111"/>
        <v>RLQ01Childrens Ward</v>
      </c>
      <c r="B6652" t="s">
        <v>240</v>
      </c>
      <c r="C6652" t="s">
        <v>14021</v>
      </c>
      <c r="D6652" t="s">
        <v>2334</v>
      </c>
      <c r="E6652" t="s">
        <v>2335</v>
      </c>
      <c r="F6652" t="s">
        <v>10607</v>
      </c>
      <c r="G6652" s="11"/>
      <c r="H6652" s="11"/>
    </row>
    <row r="6653" spans="1:8" x14ac:dyDescent="0.35">
      <c r="A6653" t="str">
        <f t="shared" si="111"/>
        <v>RLQ01Frome Ward</v>
      </c>
      <c r="B6653" t="s">
        <v>240</v>
      </c>
      <c r="C6653" t="s">
        <v>14021</v>
      </c>
      <c r="D6653" t="s">
        <v>2334</v>
      </c>
      <c r="E6653" t="s">
        <v>2335</v>
      </c>
      <c r="F6653" t="s">
        <v>14024</v>
      </c>
      <c r="G6653" s="11"/>
      <c r="H6653" s="11"/>
    </row>
    <row r="6654" spans="1:8" x14ac:dyDescent="0.35">
      <c r="A6654" t="str">
        <f t="shared" si="111"/>
        <v>RLQ01Gilwern Assessment Unit</v>
      </c>
      <c r="B6654" t="s">
        <v>240</v>
      </c>
      <c r="C6654" t="s">
        <v>14021</v>
      </c>
      <c r="D6654" t="s">
        <v>2334</v>
      </c>
      <c r="E6654" t="s">
        <v>2335</v>
      </c>
      <c r="F6654" t="s">
        <v>14025</v>
      </c>
      <c r="G6654" s="11"/>
      <c r="H6654" s="11"/>
    </row>
    <row r="6655" spans="1:8" x14ac:dyDescent="0.35">
      <c r="A6655" t="str">
        <f t="shared" si="111"/>
        <v>RLQ01Intensive Care Unit</v>
      </c>
      <c r="B6655" t="s">
        <v>240</v>
      </c>
      <c r="C6655" t="s">
        <v>14021</v>
      </c>
      <c r="D6655" t="s">
        <v>2334</v>
      </c>
      <c r="E6655" t="s">
        <v>2335</v>
      </c>
      <c r="F6655" t="s">
        <v>8806</v>
      </c>
      <c r="G6655" s="11"/>
      <c r="H6655" s="11"/>
    </row>
    <row r="6656" spans="1:8" x14ac:dyDescent="0.35">
      <c r="A6656" t="str">
        <f t="shared" si="111"/>
        <v>RLQ01Leadon Ward</v>
      </c>
      <c r="B6656" t="s">
        <v>240</v>
      </c>
      <c r="C6656" t="s">
        <v>14021</v>
      </c>
      <c r="D6656" t="s">
        <v>2334</v>
      </c>
      <c r="E6656" t="s">
        <v>2335</v>
      </c>
      <c r="F6656" t="s">
        <v>14026</v>
      </c>
      <c r="G6656" s="11"/>
      <c r="H6656" s="11"/>
    </row>
    <row r="6657" spans="1:8" x14ac:dyDescent="0.35">
      <c r="A6657" t="str">
        <f t="shared" si="111"/>
        <v>RLQ01Leominster Community Hospital</v>
      </c>
      <c r="B6657" t="s">
        <v>240</v>
      </c>
      <c r="C6657" t="s">
        <v>14021</v>
      </c>
      <c r="D6657" t="s">
        <v>2334</v>
      </c>
      <c r="E6657" t="s">
        <v>2335</v>
      </c>
      <c r="F6657" t="s">
        <v>14027</v>
      </c>
      <c r="G6657" s="11"/>
      <c r="H6657" s="11"/>
    </row>
    <row r="6658" spans="1:8" x14ac:dyDescent="0.35">
      <c r="A6658" t="str">
        <f t="shared" si="111"/>
        <v>RLQ01Lugg Ward</v>
      </c>
      <c r="B6658" t="s">
        <v>240</v>
      </c>
      <c r="C6658" t="s">
        <v>14021</v>
      </c>
      <c r="D6658" t="s">
        <v>2334</v>
      </c>
      <c r="E6658" t="s">
        <v>2335</v>
      </c>
      <c r="F6658" t="s">
        <v>14028</v>
      </c>
      <c r="G6658" s="11"/>
      <c r="H6658" s="11"/>
    </row>
    <row r="6659" spans="1:8" x14ac:dyDescent="0.35">
      <c r="A6659" t="str">
        <f t="shared" si="111"/>
        <v>RLQ01Maternity Ward</v>
      </c>
      <c r="B6659" t="s">
        <v>240</v>
      </c>
      <c r="C6659" t="s">
        <v>14021</v>
      </c>
      <c r="D6659" t="s">
        <v>2334</v>
      </c>
      <c r="E6659" t="s">
        <v>2335</v>
      </c>
      <c r="F6659" t="s">
        <v>10702</v>
      </c>
      <c r="G6659" s="11"/>
      <c r="H6659" s="11"/>
    </row>
    <row r="6660" spans="1:8" x14ac:dyDescent="0.35">
      <c r="A6660" t="str">
        <f t="shared" si="111"/>
        <v>RLQ01Monnow Ward</v>
      </c>
      <c r="B6660" t="s">
        <v>240</v>
      </c>
      <c r="C6660" t="s">
        <v>14021</v>
      </c>
      <c r="D6660" t="s">
        <v>2334</v>
      </c>
      <c r="E6660" t="s">
        <v>2335</v>
      </c>
      <c r="F6660" t="s">
        <v>14029</v>
      </c>
      <c r="G6660" s="11"/>
      <c r="H6660" s="11"/>
    </row>
    <row r="6661" spans="1:8" x14ac:dyDescent="0.35">
      <c r="A6661" t="str">
        <f t="shared" si="111"/>
        <v>RLQ01Redbrook Ward</v>
      </c>
      <c r="B6661" t="s">
        <v>240</v>
      </c>
      <c r="C6661" t="s">
        <v>14021</v>
      </c>
      <c r="D6661" t="s">
        <v>2334</v>
      </c>
      <c r="E6661" t="s">
        <v>2335</v>
      </c>
      <c r="F6661" t="s">
        <v>14030</v>
      </c>
      <c r="G6661" s="11"/>
      <c r="H6661" s="11"/>
    </row>
    <row r="6662" spans="1:8" x14ac:dyDescent="0.35">
      <c r="A6662" t="str">
        <f t="shared" si="111"/>
        <v>RLQ01Ross Community Hospital</v>
      </c>
      <c r="B6662" t="s">
        <v>240</v>
      </c>
      <c r="C6662" t="s">
        <v>14021</v>
      </c>
      <c r="D6662" t="s">
        <v>2334</v>
      </c>
      <c r="E6662" t="s">
        <v>2335</v>
      </c>
      <c r="F6662" t="s">
        <v>14031</v>
      </c>
      <c r="G6662" s="11"/>
      <c r="H6662" s="11"/>
    </row>
    <row r="6663" spans="1:8" x14ac:dyDescent="0.35">
      <c r="A6663" t="str">
        <f t="shared" si="111"/>
        <v>RLQ01Special Baby Care Unit</v>
      </c>
      <c r="B6663" t="s">
        <v>240</v>
      </c>
      <c r="C6663" t="s">
        <v>14021</v>
      </c>
      <c r="D6663" t="s">
        <v>2334</v>
      </c>
      <c r="E6663" t="s">
        <v>2335</v>
      </c>
      <c r="F6663" t="s">
        <v>14032</v>
      </c>
      <c r="G6663" s="11"/>
      <c r="H6663" s="11"/>
    </row>
    <row r="6664" spans="1:8" x14ac:dyDescent="0.35">
      <c r="A6664" t="str">
        <f t="shared" si="111"/>
        <v>RLQ01Teme Ward</v>
      </c>
      <c r="B6664" t="s">
        <v>240</v>
      </c>
      <c r="C6664" t="s">
        <v>14021</v>
      </c>
      <c r="D6664" t="s">
        <v>2334</v>
      </c>
      <c r="E6664" t="s">
        <v>2335</v>
      </c>
      <c r="F6664" t="s">
        <v>14033</v>
      </c>
      <c r="G6664" s="11"/>
      <c r="H6664" s="11"/>
    </row>
    <row r="6665" spans="1:8" x14ac:dyDescent="0.35">
      <c r="A6665" t="str">
        <f t="shared" si="111"/>
        <v>RLQ01Womens Health</v>
      </c>
      <c r="B6665" t="s">
        <v>240</v>
      </c>
      <c r="C6665" t="s">
        <v>14021</v>
      </c>
      <c r="D6665" t="s">
        <v>2334</v>
      </c>
      <c r="E6665" t="s">
        <v>2335</v>
      </c>
      <c r="F6665" t="s">
        <v>14034</v>
      </c>
      <c r="G6665" s="11"/>
      <c r="H6665" s="11"/>
    </row>
    <row r="6666" spans="1:8" x14ac:dyDescent="0.35">
      <c r="A6666" t="str">
        <f t="shared" si="111"/>
        <v>RLQ01Wye Ward</v>
      </c>
      <c r="B6666" t="s">
        <v>240</v>
      </c>
      <c r="C6666" t="s">
        <v>14021</v>
      </c>
      <c r="D6666" t="s">
        <v>2334</v>
      </c>
      <c r="E6666" t="s">
        <v>2335</v>
      </c>
      <c r="F6666" t="s">
        <v>14035</v>
      </c>
      <c r="G6666" s="11"/>
      <c r="H6666" s="11"/>
    </row>
    <row r="6667" spans="1:8" x14ac:dyDescent="0.35">
      <c r="A6667" t="str">
        <f t="shared" si="111"/>
        <v>RA4306A (Elective)</v>
      </c>
      <c r="B6667" t="s">
        <v>241</v>
      </c>
      <c r="C6667" t="s">
        <v>14036</v>
      </c>
      <c r="D6667" t="s">
        <v>823</v>
      </c>
      <c r="E6667" t="s">
        <v>824</v>
      </c>
      <c r="F6667" t="s">
        <v>14037</v>
      </c>
      <c r="G6667" s="11"/>
      <c r="H6667" s="11"/>
    </row>
    <row r="6668" spans="1:8" x14ac:dyDescent="0.35">
      <c r="A6668" t="str">
        <f t="shared" si="111"/>
        <v>RA4306B</v>
      </c>
      <c r="B6668" t="s">
        <v>241</v>
      </c>
      <c r="C6668" t="s">
        <v>14036</v>
      </c>
      <c r="D6668" t="s">
        <v>823</v>
      </c>
      <c r="E6668" t="s">
        <v>824</v>
      </c>
      <c r="F6668" t="s">
        <v>9982</v>
      </c>
      <c r="G6668" s="11"/>
      <c r="H6668" s="11"/>
    </row>
    <row r="6669" spans="1:8" x14ac:dyDescent="0.35">
      <c r="A6669" t="str">
        <f t="shared" si="111"/>
        <v>RA4307A</v>
      </c>
      <c r="B6669" t="s">
        <v>241</v>
      </c>
      <c r="C6669" t="s">
        <v>14036</v>
      </c>
      <c r="D6669" t="s">
        <v>823</v>
      </c>
      <c r="E6669" t="s">
        <v>824</v>
      </c>
      <c r="F6669" t="s">
        <v>9983</v>
      </c>
      <c r="G6669" s="11"/>
      <c r="H6669" s="11"/>
    </row>
    <row r="6670" spans="1:8" x14ac:dyDescent="0.35">
      <c r="A6670" t="str">
        <f t="shared" si="111"/>
        <v>RA4307B (MFFD)</v>
      </c>
      <c r="B6670" t="s">
        <v>241</v>
      </c>
      <c r="C6670" t="s">
        <v>14036</v>
      </c>
      <c r="D6670" t="s">
        <v>823</v>
      </c>
      <c r="E6670" t="s">
        <v>824</v>
      </c>
      <c r="F6670" t="s">
        <v>14038</v>
      </c>
      <c r="G6670" s="11"/>
      <c r="H6670" s="11"/>
    </row>
    <row r="6671" spans="1:8" x14ac:dyDescent="0.35">
      <c r="A6671" t="str">
        <f t="shared" si="111"/>
        <v>RA4308A</v>
      </c>
      <c r="B6671" t="s">
        <v>241</v>
      </c>
      <c r="C6671" t="s">
        <v>14036</v>
      </c>
      <c r="D6671" t="s">
        <v>823</v>
      </c>
      <c r="E6671" t="s">
        <v>824</v>
      </c>
      <c r="F6671" t="s">
        <v>9985</v>
      </c>
      <c r="G6671" s="11"/>
      <c r="H6671" s="11"/>
    </row>
    <row r="6672" spans="1:8" x14ac:dyDescent="0.35">
      <c r="A6672" t="str">
        <f t="shared" si="111"/>
        <v>RA4308B</v>
      </c>
      <c r="B6672" t="s">
        <v>241</v>
      </c>
      <c r="C6672" t="s">
        <v>14036</v>
      </c>
      <c r="D6672" t="s">
        <v>823</v>
      </c>
      <c r="E6672" t="s">
        <v>824</v>
      </c>
      <c r="F6672" t="s">
        <v>9986</v>
      </c>
      <c r="G6672" s="11"/>
      <c r="H6672" s="11"/>
    </row>
    <row r="6673" spans="1:8" x14ac:dyDescent="0.35">
      <c r="A6673" t="str">
        <f t="shared" si="111"/>
        <v>RA4309A</v>
      </c>
      <c r="B6673" t="s">
        <v>241</v>
      </c>
      <c r="C6673" t="s">
        <v>14036</v>
      </c>
      <c r="D6673" t="s">
        <v>823</v>
      </c>
      <c r="E6673" t="s">
        <v>824</v>
      </c>
      <c r="F6673" t="s">
        <v>9987</v>
      </c>
      <c r="G6673" s="11"/>
      <c r="H6673" s="11"/>
    </row>
    <row r="6674" spans="1:8" x14ac:dyDescent="0.35">
      <c r="A6674" t="str">
        <f t="shared" si="111"/>
        <v>RA4309B</v>
      </c>
      <c r="B6674" t="s">
        <v>241</v>
      </c>
      <c r="C6674" t="s">
        <v>14036</v>
      </c>
      <c r="D6674" t="s">
        <v>823</v>
      </c>
      <c r="E6674" t="s">
        <v>824</v>
      </c>
      <c r="F6674" t="s">
        <v>9988</v>
      </c>
      <c r="G6674" s="11"/>
      <c r="H6674" s="11"/>
    </row>
    <row r="6675" spans="1:8" x14ac:dyDescent="0.35">
      <c r="A6675" t="str">
        <f t="shared" si="111"/>
        <v>RA430ACCU</v>
      </c>
      <c r="B6675" t="s">
        <v>241</v>
      </c>
      <c r="C6675" t="s">
        <v>14036</v>
      </c>
      <c r="D6675" t="s">
        <v>823</v>
      </c>
      <c r="E6675" t="s">
        <v>824</v>
      </c>
      <c r="F6675" t="s">
        <v>10941</v>
      </c>
      <c r="G6675" s="11"/>
      <c r="H6675" s="11"/>
    </row>
    <row r="6676" spans="1:8" x14ac:dyDescent="0.35">
      <c r="A6676" t="str">
        <f t="shared" si="111"/>
        <v>RA430EAU</v>
      </c>
      <c r="B6676" t="s">
        <v>241</v>
      </c>
      <c r="C6676" t="s">
        <v>14036</v>
      </c>
      <c r="D6676" t="s">
        <v>823</v>
      </c>
      <c r="E6676" t="s">
        <v>824</v>
      </c>
      <c r="F6676" t="s">
        <v>10283</v>
      </c>
      <c r="G6676" s="11"/>
      <c r="H6676" s="11"/>
    </row>
    <row r="6677" spans="1:8" x14ac:dyDescent="0.35">
      <c r="A6677" t="str">
        <f t="shared" si="111"/>
        <v>RA430ICU</v>
      </c>
      <c r="B6677" t="s">
        <v>241</v>
      </c>
      <c r="C6677" t="s">
        <v>14036</v>
      </c>
      <c r="D6677" t="s">
        <v>823</v>
      </c>
      <c r="E6677" t="s">
        <v>824</v>
      </c>
      <c r="F6677" t="s">
        <v>8837</v>
      </c>
      <c r="G6677" s="11"/>
      <c r="H6677" s="11"/>
    </row>
    <row r="6678" spans="1:8" x14ac:dyDescent="0.35">
      <c r="A6678" t="str">
        <f t="shared" si="111"/>
        <v>RA430KW</v>
      </c>
      <c r="B6678" t="s">
        <v>241</v>
      </c>
      <c r="C6678" t="s">
        <v>14036</v>
      </c>
      <c r="D6678" t="s">
        <v>823</v>
      </c>
      <c r="E6678" t="s">
        <v>824</v>
      </c>
      <c r="F6678" t="s">
        <v>14039</v>
      </c>
      <c r="G6678" s="11"/>
      <c r="H6678" s="11"/>
    </row>
    <row r="6679" spans="1:8" x14ac:dyDescent="0.35">
      <c r="A6679" t="str">
        <f t="shared" si="111"/>
        <v>RA430Maternity</v>
      </c>
      <c r="B6679" t="s">
        <v>241</v>
      </c>
      <c r="C6679" t="s">
        <v>14036</v>
      </c>
      <c r="D6679" t="s">
        <v>823</v>
      </c>
      <c r="E6679" t="s">
        <v>824</v>
      </c>
      <c r="F6679" t="s">
        <v>9142</v>
      </c>
      <c r="G6679" s="11"/>
      <c r="H6679" s="11"/>
    </row>
    <row r="6680" spans="1:8" x14ac:dyDescent="0.35">
      <c r="A6680" t="str">
        <f t="shared" si="111"/>
        <v>RA430SCBU</v>
      </c>
      <c r="B6680" t="s">
        <v>241</v>
      </c>
      <c r="C6680" t="s">
        <v>14036</v>
      </c>
      <c r="D6680" t="s">
        <v>823</v>
      </c>
      <c r="E6680" t="s">
        <v>824</v>
      </c>
      <c r="F6680" t="s">
        <v>8497</v>
      </c>
      <c r="G6680" s="11"/>
      <c r="H6680" s="11"/>
    </row>
    <row r="6681" spans="1:8" x14ac:dyDescent="0.35">
      <c r="A6681" t="str">
        <f t="shared" si="111"/>
        <v>RA430Ward 10</v>
      </c>
      <c r="B6681" t="s">
        <v>241</v>
      </c>
      <c r="C6681" t="s">
        <v>14036</v>
      </c>
      <c r="D6681" t="s">
        <v>823</v>
      </c>
      <c r="E6681" t="s">
        <v>824</v>
      </c>
      <c r="F6681" t="s">
        <v>8368</v>
      </c>
      <c r="G6681" s="11"/>
      <c r="H6681" s="11"/>
    </row>
    <row r="6682" spans="1:8" x14ac:dyDescent="0.35">
      <c r="A6682" t="str">
        <f t="shared" si="111"/>
        <v>RCBNHJohnson</v>
      </c>
      <c r="B6682" t="s">
        <v>242</v>
      </c>
      <c r="C6682" t="s">
        <v>14040</v>
      </c>
      <c r="D6682" t="s">
        <v>1047</v>
      </c>
      <c r="E6682" t="s">
        <v>1048</v>
      </c>
      <c r="F6682" t="s">
        <v>11147</v>
      </c>
      <c r="G6682" s="11"/>
      <c r="H6682" s="11"/>
    </row>
    <row r="6683" spans="1:8" x14ac:dyDescent="0.35">
      <c r="A6683" t="str">
        <f t="shared" si="111"/>
        <v>RCBNHKent</v>
      </c>
      <c r="B6683" t="s">
        <v>242</v>
      </c>
      <c r="C6683" t="s">
        <v>14040</v>
      </c>
      <c r="D6683" t="s">
        <v>1047</v>
      </c>
      <c r="E6683" t="s">
        <v>1048</v>
      </c>
      <c r="F6683" t="s">
        <v>9544</v>
      </c>
      <c r="G6683" s="11"/>
      <c r="H6683" s="11"/>
    </row>
    <row r="6684" spans="1:8" x14ac:dyDescent="0.35">
      <c r="A6684" t="str">
        <f t="shared" si="111"/>
        <v>RCBNHLloyd</v>
      </c>
      <c r="B6684" t="s">
        <v>242</v>
      </c>
      <c r="C6684" t="s">
        <v>14040</v>
      </c>
      <c r="D6684" t="s">
        <v>1047</v>
      </c>
      <c r="E6684" t="s">
        <v>1048</v>
      </c>
      <c r="F6684" t="s">
        <v>10217</v>
      </c>
      <c r="G6684" s="11"/>
      <c r="H6684" s="11"/>
    </row>
    <row r="6685" spans="1:8" x14ac:dyDescent="0.35">
      <c r="A6685" t="str">
        <f t="shared" si="111"/>
        <v>RCBCAAnn Wright</v>
      </c>
      <c r="B6685" t="s">
        <v>242</v>
      </c>
      <c r="C6685" t="s">
        <v>14040</v>
      </c>
      <c r="D6685" t="s">
        <v>1053</v>
      </c>
      <c r="E6685" t="s">
        <v>1054</v>
      </c>
      <c r="F6685" t="s">
        <v>14041</v>
      </c>
      <c r="G6685" s="11"/>
      <c r="H6685" s="11"/>
    </row>
    <row r="6686" spans="1:8" x14ac:dyDescent="0.35">
      <c r="A6686" t="str">
        <f t="shared" si="111"/>
        <v>RCBCAAsh</v>
      </c>
      <c r="B6686" t="s">
        <v>242</v>
      </c>
      <c r="C6686" t="s">
        <v>14040</v>
      </c>
      <c r="D6686" t="s">
        <v>1053</v>
      </c>
      <c r="E6686" t="s">
        <v>1054</v>
      </c>
      <c r="F6686" t="s">
        <v>8396</v>
      </c>
      <c r="G6686" s="11"/>
      <c r="H6686" s="11"/>
    </row>
    <row r="6687" spans="1:8" x14ac:dyDescent="0.35">
      <c r="A6687" t="str">
        <f t="shared" si="111"/>
        <v>RCBCABeech</v>
      </c>
      <c r="B6687" t="s">
        <v>242</v>
      </c>
      <c r="C6687" t="s">
        <v>14040</v>
      </c>
      <c r="D6687" t="s">
        <v>1053</v>
      </c>
      <c r="E6687" t="s">
        <v>1054</v>
      </c>
      <c r="F6687" t="s">
        <v>8462</v>
      </c>
      <c r="G6687" s="11"/>
      <c r="H6687" s="11"/>
    </row>
    <row r="6688" spans="1:8" x14ac:dyDescent="0.35">
      <c r="A6688" t="str">
        <f t="shared" si="111"/>
        <v>RCBCACherry</v>
      </c>
      <c r="B6688" t="s">
        <v>242</v>
      </c>
      <c r="C6688" t="s">
        <v>14040</v>
      </c>
      <c r="D6688" t="s">
        <v>1053</v>
      </c>
      <c r="E6688" t="s">
        <v>1054</v>
      </c>
      <c r="F6688" t="s">
        <v>8401</v>
      </c>
      <c r="G6688" s="11"/>
      <c r="H6688" s="11"/>
    </row>
    <row r="6689" spans="1:8" x14ac:dyDescent="0.35">
      <c r="A6689" t="str">
        <f t="shared" si="111"/>
        <v>RCBCAChestnut</v>
      </c>
      <c r="B6689" t="s">
        <v>242</v>
      </c>
      <c r="C6689" t="s">
        <v>14040</v>
      </c>
      <c r="D6689" t="s">
        <v>1053</v>
      </c>
      <c r="E6689" t="s">
        <v>1054</v>
      </c>
      <c r="F6689" t="s">
        <v>9364</v>
      </c>
      <c r="G6689" s="11"/>
      <c r="H6689" s="11"/>
    </row>
    <row r="6690" spans="1:8" x14ac:dyDescent="0.35">
      <c r="A6690" t="str">
        <f t="shared" si="111"/>
        <v>RCBCACoronary Care Unit</v>
      </c>
      <c r="B6690" t="s">
        <v>242</v>
      </c>
      <c r="C6690" t="s">
        <v>14040</v>
      </c>
      <c r="D6690" t="s">
        <v>1053</v>
      </c>
      <c r="E6690" t="s">
        <v>1054</v>
      </c>
      <c r="F6690" t="s">
        <v>8650</v>
      </c>
      <c r="G6690" s="11"/>
      <c r="H6690" s="11"/>
    </row>
    <row r="6691" spans="1:8" x14ac:dyDescent="0.35">
      <c r="A6691" t="str">
        <f t="shared" si="111"/>
        <v>RCBCADuke of Kent</v>
      </c>
      <c r="B6691" t="s">
        <v>242</v>
      </c>
      <c r="C6691" t="s">
        <v>14040</v>
      </c>
      <c r="D6691" t="s">
        <v>1053</v>
      </c>
      <c r="E6691" t="s">
        <v>1054</v>
      </c>
      <c r="F6691" t="s">
        <v>14042</v>
      </c>
      <c r="G6691" s="11"/>
      <c r="H6691" s="11"/>
    </row>
    <row r="6692" spans="1:8" x14ac:dyDescent="0.35">
      <c r="A6692" t="str">
        <f t="shared" si="111"/>
        <v>RCBCAGraham</v>
      </c>
      <c r="B6692" t="s">
        <v>242</v>
      </c>
      <c r="C6692" t="s">
        <v>14040</v>
      </c>
      <c r="D6692" t="s">
        <v>1053</v>
      </c>
      <c r="E6692" t="s">
        <v>1054</v>
      </c>
      <c r="F6692" t="s">
        <v>10215</v>
      </c>
      <c r="G6692" s="11"/>
      <c r="H6692" s="11"/>
    </row>
    <row r="6693" spans="1:8" x14ac:dyDescent="0.35">
      <c r="A6693" t="str">
        <f t="shared" si="111"/>
        <v>RCBCAHawthorn</v>
      </c>
      <c r="B6693" t="s">
        <v>242</v>
      </c>
      <c r="C6693" t="s">
        <v>14040</v>
      </c>
      <c r="D6693" t="s">
        <v>1053</v>
      </c>
      <c r="E6693" t="s">
        <v>1054</v>
      </c>
      <c r="F6693" t="s">
        <v>11169</v>
      </c>
      <c r="G6693" s="11"/>
      <c r="H6693" s="11"/>
    </row>
    <row r="6694" spans="1:8" x14ac:dyDescent="0.35">
      <c r="A6694" t="str">
        <f t="shared" si="111"/>
        <v>RCBCAHolly</v>
      </c>
      <c r="B6694" t="s">
        <v>242</v>
      </c>
      <c r="C6694" t="s">
        <v>14040</v>
      </c>
      <c r="D6694" t="s">
        <v>1053</v>
      </c>
      <c r="E6694" t="s">
        <v>1054</v>
      </c>
      <c r="F6694" t="s">
        <v>8404</v>
      </c>
      <c r="G6694" s="11"/>
      <c r="H6694" s="11"/>
    </row>
    <row r="6695" spans="1:8" x14ac:dyDescent="0.35">
      <c r="A6695" t="str">
        <f t="shared" si="111"/>
        <v>RCBCAIntensive Therapy Unit</v>
      </c>
      <c r="B6695" t="s">
        <v>242</v>
      </c>
      <c r="C6695" t="s">
        <v>14040</v>
      </c>
      <c r="D6695" t="s">
        <v>1053</v>
      </c>
      <c r="E6695" t="s">
        <v>1054</v>
      </c>
      <c r="F6695" t="s">
        <v>12217</v>
      </c>
      <c r="G6695" s="11"/>
      <c r="H6695" s="11"/>
    </row>
    <row r="6696" spans="1:8" x14ac:dyDescent="0.35">
      <c r="A6696" t="str">
        <f t="shared" si="111"/>
        <v>RCBCALilac</v>
      </c>
      <c r="B6696" t="s">
        <v>242</v>
      </c>
      <c r="C6696" t="s">
        <v>14040</v>
      </c>
      <c r="D6696" t="s">
        <v>1053</v>
      </c>
      <c r="E6696" t="s">
        <v>1054</v>
      </c>
      <c r="F6696" t="s">
        <v>14043</v>
      </c>
      <c r="G6696" s="11"/>
      <c r="H6696" s="11"/>
    </row>
    <row r="6697" spans="1:8" x14ac:dyDescent="0.35">
      <c r="A6697" t="str">
        <f t="shared" si="111"/>
        <v>RCBCAMaple</v>
      </c>
      <c r="B6697" t="s">
        <v>242</v>
      </c>
      <c r="C6697" t="s">
        <v>14040</v>
      </c>
      <c r="D6697" t="s">
        <v>1053</v>
      </c>
      <c r="E6697" t="s">
        <v>1054</v>
      </c>
      <c r="F6697" t="s">
        <v>8409</v>
      </c>
      <c r="G6697" s="11"/>
      <c r="H6697" s="11"/>
    </row>
    <row r="6698" spans="1:8" x14ac:dyDescent="0.35">
      <c r="A6698" t="str">
        <f t="shared" si="111"/>
        <v>RCBCAOak</v>
      </c>
      <c r="B6698" t="s">
        <v>242</v>
      </c>
      <c r="C6698" t="s">
        <v>14040</v>
      </c>
      <c r="D6698" t="s">
        <v>1053</v>
      </c>
      <c r="E6698" t="s">
        <v>1054</v>
      </c>
      <c r="F6698" t="s">
        <v>9214</v>
      </c>
      <c r="G6698" s="11"/>
      <c r="H6698" s="11"/>
    </row>
    <row r="6699" spans="1:8" x14ac:dyDescent="0.35">
      <c r="A6699" t="str">
        <f t="shared" ref="A6699:A6728" si="112">CONCATENATE(D6699,F6699)</f>
        <v>RCBCAStroke</v>
      </c>
      <c r="B6699" t="s">
        <v>242</v>
      </c>
      <c r="C6699" t="s">
        <v>14040</v>
      </c>
      <c r="D6699" t="s">
        <v>1053</v>
      </c>
      <c r="E6699" t="s">
        <v>1054</v>
      </c>
      <c r="F6699" t="s">
        <v>14044</v>
      </c>
      <c r="G6699" s="11"/>
      <c r="H6699" s="11"/>
    </row>
    <row r="6700" spans="1:8" x14ac:dyDescent="0.35">
      <c r="A6700" t="str">
        <f t="shared" si="112"/>
        <v>RCB07Inpatient Unit</v>
      </c>
      <c r="B6700" t="s">
        <v>242</v>
      </c>
      <c r="C6700" t="s">
        <v>14040</v>
      </c>
      <c r="D6700" t="s">
        <v>1055</v>
      </c>
      <c r="E6700" t="s">
        <v>1056</v>
      </c>
      <c r="F6700" t="s">
        <v>14045</v>
      </c>
      <c r="G6700" s="11"/>
      <c r="H6700" s="11"/>
    </row>
    <row r="6701" spans="1:8" x14ac:dyDescent="0.35">
      <c r="A6701" t="str">
        <f t="shared" si="112"/>
        <v>RCBTVSt Helens</v>
      </c>
      <c r="B6701" t="s">
        <v>242</v>
      </c>
      <c r="C6701" t="s">
        <v>14040</v>
      </c>
      <c r="D6701" t="s">
        <v>1057</v>
      </c>
      <c r="E6701" t="s">
        <v>1058</v>
      </c>
      <c r="F6701" t="s">
        <v>14046</v>
      </c>
      <c r="G6701" s="11"/>
      <c r="H6701" s="11"/>
    </row>
    <row r="6702" spans="1:8" x14ac:dyDescent="0.35">
      <c r="A6702" t="str">
        <f t="shared" si="112"/>
        <v>RCB05St Monicas</v>
      </c>
      <c r="B6702" t="s">
        <v>242</v>
      </c>
      <c r="C6702" t="s">
        <v>14040</v>
      </c>
      <c r="D6702" t="s">
        <v>1060</v>
      </c>
      <c r="E6702" t="s">
        <v>1061</v>
      </c>
      <c r="F6702" t="s">
        <v>14047</v>
      </c>
      <c r="G6702" s="11"/>
      <c r="H6702" s="11"/>
    </row>
    <row r="6703" spans="1:8" x14ac:dyDescent="0.35">
      <c r="A6703" t="str">
        <f t="shared" si="112"/>
        <v>RCBP9Whitecross Court</v>
      </c>
      <c r="B6703" t="s">
        <v>242</v>
      </c>
      <c r="C6703" t="s">
        <v>14040</v>
      </c>
      <c r="D6703" t="s">
        <v>1064</v>
      </c>
      <c r="E6703" t="s">
        <v>1065</v>
      </c>
      <c r="F6703" t="s">
        <v>14048</v>
      </c>
      <c r="G6703" s="11"/>
      <c r="H6703" s="11"/>
    </row>
    <row r="6704" spans="1:8" x14ac:dyDescent="0.35">
      <c r="A6704" t="str">
        <f t="shared" si="112"/>
        <v>RCB5511</v>
      </c>
      <c r="B6704" t="s">
        <v>242</v>
      </c>
      <c r="C6704" t="s">
        <v>14040</v>
      </c>
      <c r="D6704" t="s">
        <v>1066</v>
      </c>
      <c r="E6704" t="s">
        <v>1067</v>
      </c>
      <c r="F6704" t="s">
        <v>13919</v>
      </c>
      <c r="G6704" s="11"/>
      <c r="H6704" s="11"/>
    </row>
    <row r="6705" spans="1:8" x14ac:dyDescent="0.35">
      <c r="A6705" t="str">
        <f t="shared" si="112"/>
        <v>RCB5514</v>
      </c>
      <c r="B6705" t="s">
        <v>242</v>
      </c>
      <c r="C6705" t="s">
        <v>14040</v>
      </c>
      <c r="D6705" t="s">
        <v>1066</v>
      </c>
      <c r="E6705" t="s">
        <v>1067</v>
      </c>
      <c r="F6705" s="9" t="s">
        <v>14049</v>
      </c>
      <c r="G6705" s="11"/>
      <c r="H6705" s="11"/>
    </row>
    <row r="6706" spans="1:8" x14ac:dyDescent="0.35">
      <c r="A6706" t="str">
        <f t="shared" si="112"/>
        <v>RCB5516</v>
      </c>
      <c r="B6706" t="s">
        <v>242</v>
      </c>
      <c r="C6706" t="s">
        <v>14040</v>
      </c>
      <c r="D6706" t="s">
        <v>1066</v>
      </c>
      <c r="E6706" t="s">
        <v>1067</v>
      </c>
      <c r="F6706" t="s">
        <v>14050</v>
      </c>
      <c r="G6706" s="11"/>
      <c r="H6706" s="11"/>
    </row>
    <row r="6707" spans="1:8" x14ac:dyDescent="0.35">
      <c r="A6707" t="str">
        <f t="shared" si="112"/>
        <v>RCB5517</v>
      </c>
      <c r="B6707" t="s">
        <v>242</v>
      </c>
      <c r="C6707" t="s">
        <v>14040</v>
      </c>
      <c r="D6707" t="s">
        <v>1066</v>
      </c>
      <c r="E6707" t="s">
        <v>1067</v>
      </c>
      <c r="F6707" t="s">
        <v>13920</v>
      </c>
      <c r="G6707" s="11"/>
      <c r="H6707" s="11"/>
    </row>
    <row r="6708" spans="1:8" x14ac:dyDescent="0.35">
      <c r="A6708" t="str">
        <f t="shared" si="112"/>
        <v>RCB5523</v>
      </c>
      <c r="B6708" t="s">
        <v>242</v>
      </c>
      <c r="C6708" t="s">
        <v>14040</v>
      </c>
      <c r="D6708" t="s">
        <v>1066</v>
      </c>
      <c r="E6708" t="s">
        <v>1067</v>
      </c>
      <c r="F6708" t="s">
        <v>13925</v>
      </c>
      <c r="G6708" s="11"/>
      <c r="H6708" s="11"/>
    </row>
    <row r="6709" spans="1:8" x14ac:dyDescent="0.35">
      <c r="A6709" t="str">
        <f t="shared" si="112"/>
        <v>RCB5525</v>
      </c>
      <c r="B6709" t="s">
        <v>242</v>
      </c>
      <c r="C6709" t="s">
        <v>14040</v>
      </c>
      <c r="D6709" t="s">
        <v>1066</v>
      </c>
      <c r="E6709" t="s">
        <v>1067</v>
      </c>
      <c r="F6709" t="s">
        <v>13926</v>
      </c>
      <c r="G6709" s="11"/>
      <c r="H6709" s="11"/>
    </row>
    <row r="6710" spans="1:8" x14ac:dyDescent="0.35">
      <c r="A6710" t="str">
        <f t="shared" si="112"/>
        <v>RCB5526</v>
      </c>
      <c r="B6710" t="s">
        <v>242</v>
      </c>
      <c r="C6710" t="s">
        <v>14040</v>
      </c>
      <c r="D6710" t="s">
        <v>1066</v>
      </c>
      <c r="E6710" t="s">
        <v>1067</v>
      </c>
      <c r="F6710" t="s">
        <v>13927</v>
      </c>
      <c r="G6710" s="11"/>
      <c r="H6710" s="11"/>
    </row>
    <row r="6711" spans="1:8" x14ac:dyDescent="0.35">
      <c r="A6711" t="str">
        <f t="shared" si="112"/>
        <v>RCB5528</v>
      </c>
      <c r="B6711" t="s">
        <v>242</v>
      </c>
      <c r="C6711" t="s">
        <v>14040</v>
      </c>
      <c r="D6711" t="s">
        <v>1066</v>
      </c>
      <c r="E6711" t="s">
        <v>1067</v>
      </c>
      <c r="F6711" t="s">
        <v>14051</v>
      </c>
      <c r="G6711" s="11"/>
      <c r="H6711" s="11"/>
    </row>
    <row r="6712" spans="1:8" x14ac:dyDescent="0.35">
      <c r="A6712" t="str">
        <f t="shared" si="112"/>
        <v>RCB5529</v>
      </c>
      <c r="B6712" t="s">
        <v>242</v>
      </c>
      <c r="C6712" t="s">
        <v>14040</v>
      </c>
      <c r="D6712" t="s">
        <v>1066</v>
      </c>
      <c r="E6712" t="s">
        <v>1067</v>
      </c>
      <c r="F6712" t="s">
        <v>14052</v>
      </c>
      <c r="G6712" s="11"/>
      <c r="H6712" s="11"/>
    </row>
    <row r="6713" spans="1:8" x14ac:dyDescent="0.35">
      <c r="A6713" t="str">
        <f t="shared" si="112"/>
        <v>RCB5531</v>
      </c>
      <c r="B6713" t="s">
        <v>242</v>
      </c>
      <c r="C6713" t="s">
        <v>14040</v>
      </c>
      <c r="D6713" t="s">
        <v>1066</v>
      </c>
      <c r="E6713" t="s">
        <v>1067</v>
      </c>
      <c r="F6713" t="s">
        <v>14053</v>
      </c>
      <c r="G6713" s="11"/>
      <c r="H6713" s="11"/>
    </row>
    <row r="6714" spans="1:8" x14ac:dyDescent="0.35">
      <c r="A6714" t="str">
        <f t="shared" si="112"/>
        <v>RCB5532</v>
      </c>
      <c r="B6714" t="s">
        <v>242</v>
      </c>
      <c r="C6714" t="s">
        <v>14040</v>
      </c>
      <c r="D6714" t="s">
        <v>1066</v>
      </c>
      <c r="E6714" t="s">
        <v>1067</v>
      </c>
      <c r="F6714" t="s">
        <v>13930</v>
      </c>
      <c r="G6714" s="11"/>
      <c r="H6714" s="11"/>
    </row>
    <row r="6715" spans="1:8" x14ac:dyDescent="0.35">
      <c r="A6715" t="str">
        <f t="shared" si="112"/>
        <v>RCB5533</v>
      </c>
      <c r="B6715" t="s">
        <v>242</v>
      </c>
      <c r="C6715" t="s">
        <v>14040</v>
      </c>
      <c r="D6715" t="s">
        <v>1066</v>
      </c>
      <c r="E6715" t="s">
        <v>1067</v>
      </c>
      <c r="F6715" t="s">
        <v>13931</v>
      </c>
      <c r="G6715" s="11"/>
      <c r="H6715" s="11"/>
    </row>
    <row r="6716" spans="1:8" x14ac:dyDescent="0.35">
      <c r="A6716" t="str">
        <f t="shared" si="112"/>
        <v>RCB5534</v>
      </c>
      <c r="B6716" t="s">
        <v>242</v>
      </c>
      <c r="C6716" t="s">
        <v>14040</v>
      </c>
      <c r="D6716" t="s">
        <v>1066</v>
      </c>
      <c r="E6716" t="s">
        <v>1067</v>
      </c>
      <c r="F6716" t="s">
        <v>14054</v>
      </c>
      <c r="G6716" s="11"/>
      <c r="H6716" s="11"/>
    </row>
    <row r="6717" spans="1:8" x14ac:dyDescent="0.35">
      <c r="A6717" t="str">
        <f t="shared" si="112"/>
        <v>RCB5535</v>
      </c>
      <c r="B6717" t="s">
        <v>242</v>
      </c>
      <c r="C6717" t="s">
        <v>14040</v>
      </c>
      <c r="D6717" t="s">
        <v>1066</v>
      </c>
      <c r="E6717" t="s">
        <v>1067</v>
      </c>
      <c r="F6717" t="s">
        <v>14055</v>
      </c>
      <c r="G6717" s="11"/>
      <c r="H6717" s="11"/>
    </row>
    <row r="6718" spans="1:8" x14ac:dyDescent="0.35">
      <c r="A6718" t="str">
        <f t="shared" si="112"/>
        <v>RCB5536 - Acute Stroke Unit</v>
      </c>
      <c r="B6718" t="s">
        <v>242</v>
      </c>
      <c r="C6718" t="s">
        <v>14040</v>
      </c>
      <c r="D6718" t="s">
        <v>1066</v>
      </c>
      <c r="E6718" t="s">
        <v>1067</v>
      </c>
      <c r="F6718" t="s">
        <v>14057</v>
      </c>
      <c r="G6718" s="11"/>
      <c r="H6718" s="11"/>
    </row>
    <row r="6719" spans="1:8" x14ac:dyDescent="0.35">
      <c r="A6719" t="str">
        <f t="shared" si="112"/>
        <v>RCB5537</v>
      </c>
      <c r="B6719" t="s">
        <v>242</v>
      </c>
      <c r="C6719" t="s">
        <v>14040</v>
      </c>
      <c r="D6719" t="s">
        <v>1066</v>
      </c>
      <c r="E6719" t="s">
        <v>1067</v>
      </c>
      <c r="F6719" t="s">
        <v>13933</v>
      </c>
      <c r="G6719" s="11"/>
      <c r="H6719" s="11"/>
    </row>
    <row r="6720" spans="1:8" x14ac:dyDescent="0.35">
      <c r="A6720" t="str">
        <f t="shared" si="112"/>
        <v>RCB5539</v>
      </c>
      <c r="B6720" t="s">
        <v>242</v>
      </c>
      <c r="C6720" t="s">
        <v>14040</v>
      </c>
      <c r="D6720" t="s">
        <v>1066</v>
      </c>
      <c r="E6720" t="s">
        <v>1067</v>
      </c>
      <c r="F6720" t="s">
        <v>14056</v>
      </c>
      <c r="G6720" s="11"/>
      <c r="H6720" s="11"/>
    </row>
    <row r="6721" spans="1:8" x14ac:dyDescent="0.35">
      <c r="A6721" t="str">
        <f t="shared" si="112"/>
        <v>RCB55Acute Medical Unit</v>
      </c>
      <c r="B6721" t="s">
        <v>242</v>
      </c>
      <c r="C6721" t="s">
        <v>14040</v>
      </c>
      <c r="D6721" t="s">
        <v>1066</v>
      </c>
      <c r="E6721" t="s">
        <v>1067</v>
      </c>
      <c r="F6721" t="s">
        <v>9313</v>
      </c>
      <c r="G6721" s="11"/>
      <c r="H6721" s="11"/>
    </row>
    <row r="6722" spans="1:8" x14ac:dyDescent="0.35">
      <c r="A6722" t="str">
        <f t="shared" si="112"/>
        <v>RCB55Coronary Care Unit</v>
      </c>
      <c r="B6722" t="s">
        <v>242</v>
      </c>
      <c r="C6722" t="s">
        <v>14040</v>
      </c>
      <c r="D6722" t="s">
        <v>1066</v>
      </c>
      <c r="E6722" t="s">
        <v>1067</v>
      </c>
      <c r="F6722" t="s">
        <v>8650</v>
      </c>
      <c r="G6722" s="11"/>
      <c r="H6722" s="11"/>
    </row>
    <row r="6723" spans="1:8" x14ac:dyDescent="0.35">
      <c r="A6723" t="str">
        <f t="shared" si="112"/>
        <v>RCB55Extended Stay Area</v>
      </c>
      <c r="B6723" t="s">
        <v>242</v>
      </c>
      <c r="C6723" t="s">
        <v>14040</v>
      </c>
      <c r="D6723" t="s">
        <v>1066</v>
      </c>
      <c r="E6723" t="s">
        <v>1067</v>
      </c>
      <c r="F6723" t="s">
        <v>14058</v>
      </c>
      <c r="G6723" s="11"/>
      <c r="H6723" s="11"/>
    </row>
    <row r="6724" spans="1:8" x14ac:dyDescent="0.35">
      <c r="A6724" t="str">
        <f t="shared" si="112"/>
        <v>RCB55Frailty Unit</v>
      </c>
      <c r="B6724" t="s">
        <v>242</v>
      </c>
      <c r="C6724" t="s">
        <v>14040</v>
      </c>
      <c r="D6724" t="s">
        <v>1066</v>
      </c>
      <c r="E6724" t="s">
        <v>1067</v>
      </c>
      <c r="F6724" t="s">
        <v>11211</v>
      </c>
      <c r="G6724" s="11"/>
      <c r="H6724" s="11"/>
    </row>
    <row r="6725" spans="1:8" x14ac:dyDescent="0.35">
      <c r="A6725" t="str">
        <f t="shared" si="112"/>
        <v>RCB55G1</v>
      </c>
      <c r="B6725" t="s">
        <v>242</v>
      </c>
      <c r="C6725" t="s">
        <v>14040</v>
      </c>
      <c r="D6725" t="s">
        <v>1066</v>
      </c>
      <c r="E6725" t="s">
        <v>1067</v>
      </c>
      <c r="F6725" t="s">
        <v>9871</v>
      </c>
      <c r="G6725" s="11"/>
      <c r="H6725" s="11"/>
    </row>
    <row r="6726" spans="1:8" x14ac:dyDescent="0.35">
      <c r="A6726" t="str">
        <f t="shared" si="112"/>
        <v>RCB55G2</v>
      </c>
      <c r="B6726" t="s">
        <v>242</v>
      </c>
      <c r="C6726" t="s">
        <v>14040</v>
      </c>
      <c r="D6726" t="s">
        <v>1066</v>
      </c>
      <c r="E6726" t="s">
        <v>1067</v>
      </c>
      <c r="F6726" t="s">
        <v>10144</v>
      </c>
      <c r="G6726" s="11"/>
      <c r="H6726" s="11"/>
    </row>
    <row r="6727" spans="1:8" x14ac:dyDescent="0.35">
      <c r="A6727" t="str">
        <f t="shared" si="112"/>
        <v>RCB55G3</v>
      </c>
      <c r="B6727" t="s">
        <v>242</v>
      </c>
      <c r="C6727" t="s">
        <v>14040</v>
      </c>
      <c r="D6727" t="s">
        <v>1066</v>
      </c>
      <c r="E6727" t="s">
        <v>1067</v>
      </c>
      <c r="F6727" t="s">
        <v>9015</v>
      </c>
      <c r="G6727" s="11"/>
      <c r="H6727" s="11"/>
    </row>
    <row r="6728" spans="1:8" x14ac:dyDescent="0.35">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761.75</v>
      </c>
      <c r="G2">
        <v>761.75</v>
      </c>
      <c r="H2">
        <v>703.5</v>
      </c>
      <c r="I2">
        <v>703.5</v>
      </c>
      <c r="J2">
        <v>-99</v>
      </c>
      <c r="K2">
        <v>-99</v>
      </c>
      <c r="L2">
        <v>46</v>
      </c>
      <c r="M2">
        <v>46</v>
      </c>
      <c r="N2">
        <v>917.75</v>
      </c>
      <c r="O2">
        <v>917.75</v>
      </c>
      <c r="P2">
        <v>705</v>
      </c>
      <c r="Q2">
        <v>705</v>
      </c>
      <c r="R2">
        <v>-99</v>
      </c>
      <c r="S2">
        <v>-99</v>
      </c>
      <c r="T2">
        <v>-99</v>
      </c>
      <c r="U2">
        <v>-99</v>
      </c>
      <c r="V2">
        <v>-99</v>
      </c>
      <c r="W2">
        <v>-99</v>
      </c>
      <c r="X2">
        <v>-99</v>
      </c>
      <c r="Y2">
        <v>-99</v>
      </c>
      <c r="Z2">
        <v>1</v>
      </c>
      <c r="AA2">
        <v>1</v>
      </c>
      <c r="AB2">
        <v>-99</v>
      </c>
      <c r="AC2">
        <v>1</v>
      </c>
      <c r="AD2">
        <v>1</v>
      </c>
      <c r="AE2">
        <v>1</v>
      </c>
      <c r="AF2">
        <v>-99</v>
      </c>
      <c r="AG2">
        <v>-99</v>
      </c>
      <c r="AH2">
        <v>-99</v>
      </c>
      <c r="AI2">
        <v>-99</v>
      </c>
      <c r="AJ2">
        <v>283</v>
      </c>
      <c r="AK2">
        <v>5.9346289752650181</v>
      </c>
      <c r="AL2">
        <v>4.9770318021201412</v>
      </c>
      <c r="AM2">
        <v>0</v>
      </c>
      <c r="AN2">
        <v>0.16254416961130741</v>
      </c>
      <c r="AO2">
        <v>0</v>
      </c>
      <c r="AP2">
        <v>0</v>
      </c>
      <c r="AQ2">
        <v>11.074204946996467</v>
      </c>
      <c r="AR2" t="str">
        <f>IF(A2="","",(IF(ISBLANK('Trust - Frontsheet'!$F$9),"",'Trust - Frontsheet'!$F$9)))</f>
        <v/>
      </c>
    </row>
    <row r="3" spans="1:44" x14ac:dyDescent="0.35">
      <c r="A3" t="s">
        <v>996</v>
      </c>
      <c r="B3" t="s">
        <v>997</v>
      </c>
      <c r="C3" t="s">
        <v>8361</v>
      </c>
      <c r="D3" t="s">
        <v>14312</v>
      </c>
      <c r="E3" t="s">
        <v>14231</v>
      </c>
      <c r="F3">
        <v>2070</v>
      </c>
      <c r="G3">
        <v>1895</v>
      </c>
      <c r="H3">
        <v>1786.5</v>
      </c>
      <c r="I3">
        <v>1786.5</v>
      </c>
      <c r="J3">
        <v>80.5</v>
      </c>
      <c r="K3">
        <v>80.5</v>
      </c>
      <c r="L3">
        <v>-99</v>
      </c>
      <c r="M3">
        <v>-99</v>
      </c>
      <c r="N3">
        <v>1380</v>
      </c>
      <c r="O3">
        <v>1368.5</v>
      </c>
      <c r="P3">
        <v>1403</v>
      </c>
      <c r="Q3">
        <v>1403</v>
      </c>
      <c r="R3">
        <v>-99</v>
      </c>
      <c r="S3">
        <v>-99</v>
      </c>
      <c r="T3">
        <v>-99</v>
      </c>
      <c r="U3">
        <v>-99</v>
      </c>
      <c r="V3">
        <v>-99</v>
      </c>
      <c r="W3">
        <v>-99</v>
      </c>
      <c r="X3">
        <v>-99</v>
      </c>
      <c r="Y3">
        <v>-99</v>
      </c>
      <c r="Z3">
        <v>0.91545893719806759</v>
      </c>
      <c r="AA3">
        <v>1</v>
      </c>
      <c r="AB3">
        <v>1</v>
      </c>
      <c r="AC3">
        <v>-99</v>
      </c>
      <c r="AD3">
        <v>0.9916666666666667</v>
      </c>
      <c r="AE3">
        <v>1</v>
      </c>
      <c r="AF3">
        <v>-99</v>
      </c>
      <c r="AG3">
        <v>-99</v>
      </c>
      <c r="AH3">
        <v>-99</v>
      </c>
      <c r="AI3">
        <v>-99</v>
      </c>
      <c r="AJ3">
        <v>1031</v>
      </c>
      <c r="AK3">
        <v>3.1653734238603297</v>
      </c>
      <c r="AL3">
        <v>3.0935984481086325</v>
      </c>
      <c r="AM3">
        <v>7.807953443258972E-2</v>
      </c>
      <c r="AN3">
        <v>0</v>
      </c>
      <c r="AO3">
        <v>0</v>
      </c>
      <c r="AP3">
        <v>0</v>
      </c>
      <c r="AQ3">
        <v>6.3370514064015522</v>
      </c>
      <c r="AR3" t="str">
        <f>IF(A3="","",(IF(ISBLANK('Trust - Frontsheet'!$F$9),"",'Trust - Frontsheet'!$F$9)))</f>
        <v/>
      </c>
    </row>
    <row r="4" spans="1:44" x14ac:dyDescent="0.35">
      <c r="A4" t="s">
        <v>996</v>
      </c>
      <c r="B4" t="s">
        <v>997</v>
      </c>
      <c r="C4" t="s">
        <v>8362</v>
      </c>
      <c r="D4" t="s">
        <v>14174</v>
      </c>
      <c r="E4" t="s">
        <v>14333</v>
      </c>
      <c r="F4">
        <v>2070</v>
      </c>
      <c r="G4">
        <v>1918</v>
      </c>
      <c r="H4">
        <v>1644.5</v>
      </c>
      <c r="I4">
        <v>1519.5</v>
      </c>
      <c r="J4">
        <v>254.5</v>
      </c>
      <c r="K4">
        <v>254.5</v>
      </c>
      <c r="L4">
        <v>151.5</v>
      </c>
      <c r="M4">
        <v>151.5</v>
      </c>
      <c r="N4">
        <v>1380</v>
      </c>
      <c r="O4">
        <v>1345.5</v>
      </c>
      <c r="P4">
        <v>1345.5</v>
      </c>
      <c r="Q4">
        <v>1345.5</v>
      </c>
      <c r="R4">
        <v>-99</v>
      </c>
      <c r="S4">
        <v>-99</v>
      </c>
      <c r="T4">
        <v>-99</v>
      </c>
      <c r="U4">
        <v>-99</v>
      </c>
      <c r="V4">
        <v>-99</v>
      </c>
      <c r="W4">
        <v>-99</v>
      </c>
      <c r="X4">
        <v>-99</v>
      </c>
      <c r="Y4">
        <v>-99</v>
      </c>
      <c r="Z4">
        <v>0.92657004830917877</v>
      </c>
      <c r="AA4">
        <v>0.92398905442383705</v>
      </c>
      <c r="AB4">
        <v>1</v>
      </c>
      <c r="AC4">
        <v>1</v>
      </c>
      <c r="AD4">
        <v>0.97499999999999998</v>
      </c>
      <c r="AE4">
        <v>1</v>
      </c>
      <c r="AF4">
        <v>-99</v>
      </c>
      <c r="AG4">
        <v>-99</v>
      </c>
      <c r="AH4">
        <v>-99</v>
      </c>
      <c r="AI4">
        <v>-99</v>
      </c>
      <c r="AJ4">
        <v>962</v>
      </c>
      <c r="AK4">
        <v>3.3924116424116426</v>
      </c>
      <c r="AL4">
        <v>2.9781704781704783</v>
      </c>
      <c r="AM4">
        <v>0.26455301455301455</v>
      </c>
      <c r="AN4">
        <v>0.15748440748440748</v>
      </c>
      <c r="AO4">
        <v>0</v>
      </c>
      <c r="AP4">
        <v>0</v>
      </c>
      <c r="AQ4">
        <v>6.7926195426195424</v>
      </c>
      <c r="AR4" t="str">
        <f>IF(A4="","",(IF(ISBLANK('Trust - Frontsheet'!$F$9),"",'Trust - Frontsheet'!$F$9)))</f>
        <v/>
      </c>
    </row>
    <row r="5" spans="1:44" x14ac:dyDescent="0.35">
      <c r="A5" t="s">
        <v>996</v>
      </c>
      <c r="B5" t="s">
        <v>997</v>
      </c>
      <c r="C5" t="s">
        <v>13736</v>
      </c>
      <c r="D5" t="s">
        <v>14231</v>
      </c>
      <c r="F5">
        <v>1829</v>
      </c>
      <c r="G5">
        <v>1797</v>
      </c>
      <c r="H5">
        <v>1913.75</v>
      </c>
      <c r="I5">
        <v>1913.75</v>
      </c>
      <c r="J5">
        <v>-99</v>
      </c>
      <c r="K5">
        <v>-99</v>
      </c>
      <c r="L5">
        <v>-99</v>
      </c>
      <c r="M5">
        <v>-99</v>
      </c>
      <c r="N5">
        <v>1380</v>
      </c>
      <c r="O5">
        <v>1368.5</v>
      </c>
      <c r="P5">
        <v>1299</v>
      </c>
      <c r="Q5">
        <v>1299</v>
      </c>
      <c r="R5">
        <v>-99</v>
      </c>
      <c r="S5">
        <v>-99</v>
      </c>
      <c r="T5">
        <v>-99</v>
      </c>
      <c r="U5">
        <v>-99</v>
      </c>
      <c r="V5">
        <v>-99</v>
      </c>
      <c r="W5">
        <v>-99</v>
      </c>
      <c r="X5">
        <v>-99</v>
      </c>
      <c r="Y5">
        <v>-99</v>
      </c>
      <c r="Z5">
        <v>0.98250410060142157</v>
      </c>
      <c r="AA5">
        <v>1</v>
      </c>
      <c r="AB5">
        <v>-99</v>
      </c>
      <c r="AC5">
        <v>-99</v>
      </c>
      <c r="AD5">
        <v>0.9916666666666667</v>
      </c>
      <c r="AE5">
        <v>1</v>
      </c>
      <c r="AF5">
        <v>-99</v>
      </c>
      <c r="AG5">
        <v>-99</v>
      </c>
      <c r="AH5">
        <v>-99</v>
      </c>
      <c r="AI5">
        <v>-99</v>
      </c>
      <c r="AJ5">
        <v>962</v>
      </c>
      <c r="AK5">
        <v>3.2905405405405403</v>
      </c>
      <c r="AL5">
        <v>3.3396569646569647</v>
      </c>
      <c r="AM5">
        <v>0</v>
      </c>
      <c r="AN5">
        <v>0</v>
      </c>
      <c r="AO5">
        <v>0</v>
      </c>
      <c r="AP5">
        <v>0</v>
      </c>
      <c r="AQ5">
        <v>6.6301975051975051</v>
      </c>
      <c r="AR5" t="str">
        <f>IF(A5="","",(IF(ISBLANK('Trust - Frontsheet'!$F$9),"",'Trust - Frontsheet'!$F$9)))</f>
        <v/>
      </c>
    </row>
    <row r="6" spans="1:44" x14ac:dyDescent="0.35">
      <c r="A6" t="s">
        <v>996</v>
      </c>
      <c r="B6" t="s">
        <v>997</v>
      </c>
      <c r="C6" t="s">
        <v>8363</v>
      </c>
      <c r="D6" t="s">
        <v>14231</v>
      </c>
      <c r="F6">
        <v>2070</v>
      </c>
      <c r="G6">
        <v>1990.5</v>
      </c>
      <c r="H6">
        <v>1801</v>
      </c>
      <c r="I6">
        <v>1801</v>
      </c>
      <c r="J6">
        <v>-99</v>
      </c>
      <c r="K6">
        <v>-99</v>
      </c>
      <c r="L6">
        <v>-99</v>
      </c>
      <c r="M6">
        <v>-99</v>
      </c>
      <c r="N6">
        <v>1380</v>
      </c>
      <c r="O6">
        <v>1357</v>
      </c>
      <c r="P6">
        <v>1437.5</v>
      </c>
      <c r="Q6">
        <v>1437.5</v>
      </c>
      <c r="R6">
        <v>-99</v>
      </c>
      <c r="S6">
        <v>-99</v>
      </c>
      <c r="T6">
        <v>-99</v>
      </c>
      <c r="U6">
        <v>-99</v>
      </c>
      <c r="V6">
        <v>-99</v>
      </c>
      <c r="W6">
        <v>-99</v>
      </c>
      <c r="X6">
        <v>-99</v>
      </c>
      <c r="Y6">
        <v>-99</v>
      </c>
      <c r="Z6">
        <v>0.96159420289855069</v>
      </c>
      <c r="AA6">
        <v>1</v>
      </c>
      <c r="AB6">
        <v>-99</v>
      </c>
      <c r="AC6">
        <v>-99</v>
      </c>
      <c r="AD6">
        <v>0.98333333333333328</v>
      </c>
      <c r="AE6">
        <v>1</v>
      </c>
      <c r="AF6">
        <v>-99</v>
      </c>
      <c r="AG6">
        <v>-99</v>
      </c>
      <c r="AH6">
        <v>-99</v>
      </c>
      <c r="AI6">
        <v>-99</v>
      </c>
      <c r="AJ6">
        <v>1005</v>
      </c>
      <c r="AK6">
        <v>3.3308457711442787</v>
      </c>
      <c r="AL6">
        <v>3.2223880597014927</v>
      </c>
      <c r="AM6">
        <v>0</v>
      </c>
      <c r="AN6">
        <v>0</v>
      </c>
      <c r="AO6">
        <v>0</v>
      </c>
      <c r="AP6">
        <v>0</v>
      </c>
      <c r="AQ6">
        <v>6.5532338308457714</v>
      </c>
      <c r="AR6" t="str">
        <f>IF(A6="","",(IF(ISBLANK('Trust - Frontsheet'!$F$9),"",'Trust - Frontsheet'!$F$9)))</f>
        <v/>
      </c>
    </row>
    <row r="7" spans="1:44" x14ac:dyDescent="0.35">
      <c r="A7" t="s">
        <v>996</v>
      </c>
      <c r="B7" t="s">
        <v>997</v>
      </c>
      <c r="C7" t="s">
        <v>9313</v>
      </c>
      <c r="D7" t="s">
        <v>14284</v>
      </c>
      <c r="F7">
        <v>3450</v>
      </c>
      <c r="G7">
        <v>3154.5</v>
      </c>
      <c r="H7">
        <v>2159.6999999999998</v>
      </c>
      <c r="I7">
        <v>2159.6999999999998</v>
      </c>
      <c r="J7">
        <v>63.5</v>
      </c>
      <c r="K7">
        <v>63.5</v>
      </c>
      <c r="L7">
        <v>23</v>
      </c>
      <c r="M7">
        <v>23</v>
      </c>
      <c r="N7">
        <v>3450</v>
      </c>
      <c r="O7">
        <v>3129.8833333333332</v>
      </c>
      <c r="P7">
        <v>2200.0500000000002</v>
      </c>
      <c r="Q7">
        <v>2200.0500000000002</v>
      </c>
      <c r="R7">
        <v>-99</v>
      </c>
      <c r="S7">
        <v>-99</v>
      </c>
      <c r="T7">
        <v>59.5</v>
      </c>
      <c r="U7">
        <v>59.5</v>
      </c>
      <c r="V7">
        <v>-99</v>
      </c>
      <c r="W7">
        <v>-99</v>
      </c>
      <c r="X7">
        <v>-99</v>
      </c>
      <c r="Y7">
        <v>-99</v>
      </c>
      <c r="Z7">
        <v>0.91434782608695653</v>
      </c>
      <c r="AA7">
        <v>1</v>
      </c>
      <c r="AB7">
        <v>1</v>
      </c>
      <c r="AC7">
        <v>1</v>
      </c>
      <c r="AD7">
        <v>0.90721256038647335</v>
      </c>
      <c r="AE7">
        <v>1</v>
      </c>
      <c r="AF7">
        <v>-99</v>
      </c>
      <c r="AG7">
        <v>1</v>
      </c>
      <c r="AH7">
        <v>-99</v>
      </c>
      <c r="AI7">
        <v>-99</v>
      </c>
      <c r="AJ7">
        <v>961</v>
      </c>
      <c r="AK7">
        <v>6.5394207422823447</v>
      </c>
      <c r="AL7">
        <v>4.536680541103018</v>
      </c>
      <c r="AM7">
        <v>6.6077003121748176E-2</v>
      </c>
      <c r="AN7">
        <v>8.5848074921956299E-2</v>
      </c>
      <c r="AO7">
        <v>0</v>
      </c>
      <c r="AP7">
        <v>0</v>
      </c>
      <c r="AQ7">
        <v>11.228026361429064</v>
      </c>
      <c r="AR7" t="str">
        <f>IF(A7="","",(IF(ISBLANK('Trust - Frontsheet'!$F$9),"",'Trust - Frontsheet'!$F$9)))</f>
        <v/>
      </c>
    </row>
    <row r="8" spans="1:44" x14ac:dyDescent="0.35">
      <c r="A8" t="s">
        <v>996</v>
      </c>
      <c r="B8" t="s">
        <v>997</v>
      </c>
      <c r="C8" t="s">
        <v>14925</v>
      </c>
      <c r="D8" t="s">
        <v>14284</v>
      </c>
      <c r="F8">
        <v>1424.25</v>
      </c>
      <c r="G8">
        <v>1424.25</v>
      </c>
      <c r="H8">
        <v>1035</v>
      </c>
      <c r="I8">
        <v>946</v>
      </c>
      <c r="J8">
        <v>45.5</v>
      </c>
      <c r="K8">
        <v>45.5</v>
      </c>
      <c r="L8">
        <v>-99</v>
      </c>
      <c r="M8">
        <v>-99</v>
      </c>
      <c r="N8">
        <v>1104</v>
      </c>
      <c r="O8">
        <v>1104</v>
      </c>
      <c r="P8">
        <v>1081</v>
      </c>
      <c r="Q8">
        <v>1081</v>
      </c>
      <c r="R8">
        <v>-99</v>
      </c>
      <c r="S8">
        <v>-99</v>
      </c>
      <c r="T8">
        <v>-99</v>
      </c>
      <c r="U8">
        <v>-99</v>
      </c>
      <c r="V8">
        <v>-99</v>
      </c>
      <c r="W8">
        <v>-99</v>
      </c>
      <c r="X8">
        <v>-99</v>
      </c>
      <c r="Y8">
        <v>-99</v>
      </c>
      <c r="Z8">
        <v>1</v>
      </c>
      <c r="AA8">
        <v>0.91400966183574883</v>
      </c>
      <c r="AB8">
        <v>1</v>
      </c>
      <c r="AC8">
        <v>-99</v>
      </c>
      <c r="AD8">
        <v>1</v>
      </c>
      <c r="AE8">
        <v>1</v>
      </c>
      <c r="AF8">
        <v>-99</v>
      </c>
      <c r="AG8">
        <v>-99</v>
      </c>
      <c r="AH8">
        <v>-99</v>
      </c>
      <c r="AI8">
        <v>-99</v>
      </c>
      <c r="AJ8">
        <v>621</v>
      </c>
      <c r="AK8">
        <v>4.0712560386473431</v>
      </c>
      <c r="AL8">
        <v>3.2640901771336552</v>
      </c>
      <c r="AM8">
        <v>7.3268921095008058E-2</v>
      </c>
      <c r="AN8">
        <v>0</v>
      </c>
      <c r="AO8">
        <v>0</v>
      </c>
      <c r="AP8">
        <v>0</v>
      </c>
      <c r="AQ8">
        <v>7.4086151368760067</v>
      </c>
      <c r="AR8" t="str">
        <f>IF(A8="","",(IF(ISBLANK('Trust - Frontsheet'!$F$9),"",'Trust - Frontsheet'!$F$9)))</f>
        <v/>
      </c>
    </row>
    <row r="9" spans="1:44" x14ac:dyDescent="0.35">
      <c r="A9" t="s">
        <v>996</v>
      </c>
      <c r="B9" t="s">
        <v>997</v>
      </c>
      <c r="C9" t="s">
        <v>8366</v>
      </c>
      <c r="D9" t="s">
        <v>14272</v>
      </c>
      <c r="F9">
        <v>1725</v>
      </c>
      <c r="G9">
        <v>1582</v>
      </c>
      <c r="H9">
        <v>1035</v>
      </c>
      <c r="I9">
        <v>980</v>
      </c>
      <c r="J9">
        <v>-99</v>
      </c>
      <c r="K9">
        <v>-99</v>
      </c>
      <c r="L9">
        <v>-99</v>
      </c>
      <c r="M9">
        <v>-99</v>
      </c>
      <c r="N9">
        <v>1035.5</v>
      </c>
      <c r="O9">
        <v>1035.5</v>
      </c>
      <c r="P9">
        <v>714</v>
      </c>
      <c r="Q9">
        <v>714</v>
      </c>
      <c r="R9">
        <v>-99</v>
      </c>
      <c r="S9">
        <v>-99</v>
      </c>
      <c r="T9">
        <v>-99</v>
      </c>
      <c r="U9">
        <v>-99</v>
      </c>
      <c r="V9">
        <v>-99</v>
      </c>
      <c r="W9">
        <v>-99</v>
      </c>
      <c r="X9">
        <v>-99</v>
      </c>
      <c r="Y9">
        <v>-99</v>
      </c>
      <c r="Z9">
        <v>0.9171014492753623</v>
      </c>
      <c r="AA9">
        <v>0.9468599033816425</v>
      </c>
      <c r="AB9">
        <v>-99</v>
      </c>
      <c r="AC9">
        <v>-99</v>
      </c>
      <c r="AD9">
        <v>1</v>
      </c>
      <c r="AE9">
        <v>1</v>
      </c>
      <c r="AF9">
        <v>-99</v>
      </c>
      <c r="AG9">
        <v>-99</v>
      </c>
      <c r="AH9">
        <v>-99</v>
      </c>
      <c r="AI9">
        <v>-99</v>
      </c>
      <c r="AJ9">
        <v>697</v>
      </c>
      <c r="AK9">
        <v>3.7553802008608321</v>
      </c>
      <c r="AL9">
        <v>2.4304160688665708</v>
      </c>
      <c r="AM9">
        <v>0</v>
      </c>
      <c r="AN9">
        <v>0</v>
      </c>
      <c r="AO9">
        <v>0</v>
      </c>
      <c r="AP9">
        <v>0</v>
      </c>
      <c r="AQ9">
        <v>6.1857962697274029</v>
      </c>
      <c r="AR9" t="str">
        <f>IF(A9="","",(IF(ISBLANK('Trust - Frontsheet'!$F$9),"",'Trust - Frontsheet'!$F$9)))</f>
        <v/>
      </c>
    </row>
    <row r="10" spans="1:44" x14ac:dyDescent="0.35">
      <c r="A10" t="s">
        <v>996</v>
      </c>
      <c r="B10" t="s">
        <v>997</v>
      </c>
      <c r="C10" t="s">
        <v>8368</v>
      </c>
      <c r="D10" t="s">
        <v>14186</v>
      </c>
      <c r="F10">
        <v>1725</v>
      </c>
      <c r="G10">
        <v>1608.5</v>
      </c>
      <c r="H10">
        <v>1852.5</v>
      </c>
      <c r="I10">
        <v>1852.5</v>
      </c>
      <c r="J10">
        <v>201.5</v>
      </c>
      <c r="K10">
        <v>201.5</v>
      </c>
      <c r="L10">
        <v>-99</v>
      </c>
      <c r="M10">
        <v>-99</v>
      </c>
      <c r="N10">
        <v>1035</v>
      </c>
      <c r="O10">
        <v>1035</v>
      </c>
      <c r="P10">
        <v>1633</v>
      </c>
      <c r="Q10">
        <v>1633</v>
      </c>
      <c r="R10">
        <v>-99</v>
      </c>
      <c r="S10">
        <v>-99</v>
      </c>
      <c r="T10">
        <v>-99</v>
      </c>
      <c r="U10">
        <v>-99</v>
      </c>
      <c r="V10">
        <v>-99</v>
      </c>
      <c r="W10">
        <v>-99</v>
      </c>
      <c r="X10">
        <v>-99</v>
      </c>
      <c r="Y10">
        <v>-99</v>
      </c>
      <c r="Z10">
        <v>0.932463768115942</v>
      </c>
      <c r="AA10">
        <v>1</v>
      </c>
      <c r="AB10">
        <v>1</v>
      </c>
      <c r="AC10">
        <v>-99</v>
      </c>
      <c r="AD10">
        <v>1</v>
      </c>
      <c r="AE10">
        <v>1</v>
      </c>
      <c r="AF10">
        <v>-99</v>
      </c>
      <c r="AG10">
        <v>-99</v>
      </c>
      <c r="AH10">
        <v>-99</v>
      </c>
      <c r="AI10">
        <v>-99</v>
      </c>
      <c r="AJ10">
        <v>804</v>
      </c>
      <c r="AK10">
        <v>3.2879353233830844</v>
      </c>
      <c r="AL10">
        <v>4.3351990049751246</v>
      </c>
      <c r="AM10">
        <v>0.25062189054726369</v>
      </c>
      <c r="AN10">
        <v>0</v>
      </c>
      <c r="AO10">
        <v>0</v>
      </c>
      <c r="AP10">
        <v>0</v>
      </c>
      <c r="AQ10">
        <v>7.8737562189054726</v>
      </c>
      <c r="AR10" t="str">
        <f>IF(A10="","",(IF(ISBLANK('Trust - Frontsheet'!$F$9),"",'Trust - Frontsheet'!$F$9)))</f>
        <v/>
      </c>
    </row>
    <row r="11" spans="1:44" x14ac:dyDescent="0.35">
      <c r="A11" t="s">
        <v>996</v>
      </c>
      <c r="B11" t="s">
        <v>997</v>
      </c>
      <c r="C11" t="s">
        <v>8367</v>
      </c>
      <c r="D11" t="s">
        <v>14174</v>
      </c>
      <c r="F11">
        <v>1180.75</v>
      </c>
      <c r="G11">
        <v>1180.75</v>
      </c>
      <c r="H11">
        <v>950</v>
      </c>
      <c r="I11">
        <v>950</v>
      </c>
      <c r="J11">
        <v>-99</v>
      </c>
      <c r="K11">
        <v>-99</v>
      </c>
      <c r="L11">
        <v>-99</v>
      </c>
      <c r="M11">
        <v>-99</v>
      </c>
      <c r="N11">
        <v>1012</v>
      </c>
      <c r="O11">
        <v>1012</v>
      </c>
      <c r="P11">
        <v>632.5</v>
      </c>
      <c r="Q11">
        <v>632.5</v>
      </c>
      <c r="R11">
        <v>-99</v>
      </c>
      <c r="S11">
        <v>-99</v>
      </c>
      <c r="T11">
        <v>-99</v>
      </c>
      <c r="U11">
        <v>-99</v>
      </c>
      <c r="V11">
        <v>-99</v>
      </c>
      <c r="W11">
        <v>-99</v>
      </c>
      <c r="X11">
        <v>-99</v>
      </c>
      <c r="Y11">
        <v>-99</v>
      </c>
      <c r="Z11">
        <v>1</v>
      </c>
      <c r="AA11">
        <v>1</v>
      </c>
      <c r="AB11">
        <v>-99</v>
      </c>
      <c r="AC11">
        <v>-99</v>
      </c>
      <c r="AD11">
        <v>1</v>
      </c>
      <c r="AE11">
        <v>1</v>
      </c>
      <c r="AF11">
        <v>-99</v>
      </c>
      <c r="AG11">
        <v>-99</v>
      </c>
      <c r="AH11">
        <v>-99</v>
      </c>
      <c r="AI11">
        <v>-99</v>
      </c>
      <c r="AJ11">
        <v>546</v>
      </c>
      <c r="AK11">
        <v>4.0160256410256414</v>
      </c>
      <c r="AL11">
        <v>2.8983516483516483</v>
      </c>
      <c r="AM11">
        <v>0</v>
      </c>
      <c r="AN11">
        <v>0</v>
      </c>
      <c r="AO11">
        <v>0</v>
      </c>
      <c r="AP11">
        <v>0</v>
      </c>
      <c r="AQ11">
        <v>6.9143772893772892</v>
      </c>
      <c r="AR11" t="str">
        <f>IF(A11="","",(IF(ISBLANK('Trust - Frontsheet'!$F$9),"",'Trust - Frontsheet'!$F$9)))</f>
        <v/>
      </c>
    </row>
    <row r="12" spans="1:44" x14ac:dyDescent="0.35">
      <c r="A12" t="s">
        <v>996</v>
      </c>
      <c r="B12" t="s">
        <v>997</v>
      </c>
      <c r="C12" t="s">
        <v>8753</v>
      </c>
      <c r="D12" t="s">
        <v>14174</v>
      </c>
      <c r="F12">
        <v>1385.25</v>
      </c>
      <c r="G12">
        <v>1385.25</v>
      </c>
      <c r="H12">
        <v>1509.5</v>
      </c>
      <c r="I12">
        <v>1509.5</v>
      </c>
      <c r="J12">
        <v>88</v>
      </c>
      <c r="K12">
        <v>88</v>
      </c>
      <c r="L12">
        <v>5.75</v>
      </c>
      <c r="M12">
        <v>5.75</v>
      </c>
      <c r="N12">
        <v>1047.5</v>
      </c>
      <c r="O12">
        <v>1047.5</v>
      </c>
      <c r="P12">
        <v>745.5</v>
      </c>
      <c r="Q12">
        <v>745.5</v>
      </c>
      <c r="R12">
        <v>-99</v>
      </c>
      <c r="S12">
        <v>-99</v>
      </c>
      <c r="T12">
        <v>-99</v>
      </c>
      <c r="U12">
        <v>-99</v>
      </c>
      <c r="V12">
        <v>-99</v>
      </c>
      <c r="W12">
        <v>-99</v>
      </c>
      <c r="X12">
        <v>-99</v>
      </c>
      <c r="Y12">
        <v>-99</v>
      </c>
      <c r="Z12">
        <v>1</v>
      </c>
      <c r="AA12">
        <v>1</v>
      </c>
      <c r="AB12">
        <v>1</v>
      </c>
      <c r="AC12">
        <v>1</v>
      </c>
      <c r="AD12">
        <v>1</v>
      </c>
      <c r="AE12">
        <v>1</v>
      </c>
      <c r="AF12">
        <v>-99</v>
      </c>
      <c r="AG12">
        <v>-99</v>
      </c>
      <c r="AH12">
        <v>-99</v>
      </c>
      <c r="AI12">
        <v>-99</v>
      </c>
      <c r="AJ12">
        <v>761</v>
      </c>
      <c r="AK12">
        <v>3.1967805519053876</v>
      </c>
      <c r="AL12">
        <v>2.9632063074901445</v>
      </c>
      <c r="AM12">
        <v>0.11563731931668857</v>
      </c>
      <c r="AN12">
        <v>7.5558475689881735E-3</v>
      </c>
      <c r="AO12">
        <v>0</v>
      </c>
      <c r="AP12">
        <v>0</v>
      </c>
      <c r="AQ12">
        <v>6.283180026281209</v>
      </c>
      <c r="AR12" t="str">
        <f>IF(A12="","",(IF(ISBLANK('Trust - Frontsheet'!$F$9),"",'Trust - Frontsheet'!$F$9)))</f>
        <v/>
      </c>
    </row>
    <row r="13" spans="1:44" x14ac:dyDescent="0.35">
      <c r="A13" t="s">
        <v>996</v>
      </c>
      <c r="B13" t="s">
        <v>997</v>
      </c>
      <c r="C13" t="s">
        <v>8754</v>
      </c>
      <c r="D13" t="s">
        <v>14174</v>
      </c>
      <c r="F13">
        <v>1725</v>
      </c>
      <c r="G13">
        <v>1681</v>
      </c>
      <c r="H13">
        <v>1521</v>
      </c>
      <c r="I13">
        <v>1521</v>
      </c>
      <c r="J13">
        <v>217</v>
      </c>
      <c r="K13">
        <v>217</v>
      </c>
      <c r="L13">
        <v>23</v>
      </c>
      <c r="M13">
        <v>23</v>
      </c>
      <c r="N13">
        <v>1380</v>
      </c>
      <c r="O13">
        <v>1347.5</v>
      </c>
      <c r="P13">
        <v>1092.5</v>
      </c>
      <c r="Q13">
        <v>1092.5</v>
      </c>
      <c r="R13">
        <v>92</v>
      </c>
      <c r="S13">
        <v>92</v>
      </c>
      <c r="T13">
        <v>-99</v>
      </c>
      <c r="U13">
        <v>-99</v>
      </c>
      <c r="V13">
        <v>-99</v>
      </c>
      <c r="W13">
        <v>-99</v>
      </c>
      <c r="X13">
        <v>-99</v>
      </c>
      <c r="Y13">
        <v>-99</v>
      </c>
      <c r="Z13">
        <v>0.97449275362318843</v>
      </c>
      <c r="AA13">
        <v>1</v>
      </c>
      <c r="AB13">
        <v>1</v>
      </c>
      <c r="AC13">
        <v>1</v>
      </c>
      <c r="AD13">
        <v>0.97644927536231885</v>
      </c>
      <c r="AE13">
        <v>1</v>
      </c>
      <c r="AF13">
        <v>1</v>
      </c>
      <c r="AG13">
        <v>-99</v>
      </c>
      <c r="AH13">
        <v>-99</v>
      </c>
      <c r="AI13">
        <v>-99</v>
      </c>
      <c r="AJ13">
        <v>625</v>
      </c>
      <c r="AK13">
        <v>4.8456000000000001</v>
      </c>
      <c r="AL13">
        <v>4.1816000000000004</v>
      </c>
      <c r="AM13">
        <v>0.49440000000000001</v>
      </c>
      <c r="AN13">
        <v>3.6799999999999999E-2</v>
      </c>
      <c r="AO13">
        <v>0</v>
      </c>
      <c r="AP13">
        <v>0</v>
      </c>
      <c r="AQ13">
        <v>9.5584000000000007</v>
      </c>
      <c r="AR13" t="str">
        <f>IF(A13="","",(IF(ISBLANK('Trust - Frontsheet'!$F$9),"",'Trust - Frontsheet'!$F$9)))</f>
        <v/>
      </c>
    </row>
    <row r="14" spans="1:44" x14ac:dyDescent="0.35">
      <c r="A14" t="s">
        <v>996</v>
      </c>
      <c r="B14" t="s">
        <v>997</v>
      </c>
      <c r="C14" t="s">
        <v>8370</v>
      </c>
      <c r="D14" t="s">
        <v>14231</v>
      </c>
      <c r="F14">
        <v>2140</v>
      </c>
      <c r="G14">
        <v>2140</v>
      </c>
      <c r="H14">
        <v>1576</v>
      </c>
      <c r="I14">
        <v>1576</v>
      </c>
      <c r="J14">
        <v>17</v>
      </c>
      <c r="K14">
        <v>17</v>
      </c>
      <c r="L14">
        <v>-99</v>
      </c>
      <c r="M14">
        <v>-99</v>
      </c>
      <c r="N14">
        <v>1035</v>
      </c>
      <c r="O14">
        <v>1023.5</v>
      </c>
      <c r="P14">
        <v>1138</v>
      </c>
      <c r="Q14">
        <v>1138</v>
      </c>
      <c r="R14">
        <v>-99</v>
      </c>
      <c r="S14">
        <v>-99</v>
      </c>
      <c r="T14">
        <v>-99</v>
      </c>
      <c r="U14">
        <v>-99</v>
      </c>
      <c r="V14">
        <v>-99</v>
      </c>
      <c r="W14">
        <v>-99</v>
      </c>
      <c r="X14">
        <v>-99</v>
      </c>
      <c r="Y14">
        <v>-99</v>
      </c>
      <c r="Z14">
        <v>1</v>
      </c>
      <c r="AA14">
        <v>1</v>
      </c>
      <c r="AB14">
        <v>1</v>
      </c>
      <c r="AC14">
        <v>-99</v>
      </c>
      <c r="AD14">
        <v>0.98888888888888893</v>
      </c>
      <c r="AE14">
        <v>1</v>
      </c>
      <c r="AF14">
        <v>-99</v>
      </c>
      <c r="AG14">
        <v>-99</v>
      </c>
      <c r="AH14">
        <v>-99</v>
      </c>
      <c r="AI14">
        <v>-99</v>
      </c>
      <c r="AJ14">
        <v>865</v>
      </c>
      <c r="AK14">
        <v>3.6572254335260115</v>
      </c>
      <c r="AL14">
        <v>3.13757225433526</v>
      </c>
      <c r="AM14">
        <v>1.9653179190751446E-2</v>
      </c>
      <c r="AN14">
        <v>0</v>
      </c>
      <c r="AO14">
        <v>0</v>
      </c>
      <c r="AP14">
        <v>0</v>
      </c>
      <c r="AQ14">
        <v>6.814450867052023</v>
      </c>
      <c r="AR14" t="str">
        <f>IF(A14="","",(IF(ISBLANK('Trust - Frontsheet'!$F$9),"",'Trust - Frontsheet'!$F$9)))</f>
        <v/>
      </c>
    </row>
    <row r="15" spans="1:44" x14ac:dyDescent="0.35">
      <c r="A15" t="s">
        <v>996</v>
      </c>
      <c r="B15" t="s">
        <v>997</v>
      </c>
      <c r="C15" t="s">
        <v>8371</v>
      </c>
      <c r="D15" t="s">
        <v>14237</v>
      </c>
      <c r="E15" t="s">
        <v>14231</v>
      </c>
      <c r="F15">
        <v>1736.83</v>
      </c>
      <c r="G15">
        <v>1736.8333333333333</v>
      </c>
      <c r="H15">
        <v>1414</v>
      </c>
      <c r="I15">
        <v>1414</v>
      </c>
      <c r="J15">
        <v>40.5</v>
      </c>
      <c r="K15">
        <v>40.5</v>
      </c>
      <c r="L15">
        <v>164</v>
      </c>
      <c r="M15">
        <v>164</v>
      </c>
      <c r="N15">
        <v>1035</v>
      </c>
      <c r="O15">
        <v>1035</v>
      </c>
      <c r="P15">
        <v>1127</v>
      </c>
      <c r="Q15">
        <v>1127</v>
      </c>
      <c r="R15">
        <v>23</v>
      </c>
      <c r="S15">
        <v>23</v>
      </c>
      <c r="T15">
        <v>103.5</v>
      </c>
      <c r="U15">
        <v>103.5</v>
      </c>
      <c r="V15">
        <v>-99</v>
      </c>
      <c r="W15">
        <v>-99</v>
      </c>
      <c r="X15">
        <v>-99</v>
      </c>
      <c r="Y15">
        <v>-99</v>
      </c>
      <c r="Z15">
        <v>1.0000019192052956</v>
      </c>
      <c r="AA15">
        <v>1</v>
      </c>
      <c r="AB15">
        <v>1</v>
      </c>
      <c r="AC15">
        <v>1</v>
      </c>
      <c r="AD15">
        <v>1</v>
      </c>
      <c r="AE15">
        <v>1</v>
      </c>
      <c r="AF15">
        <v>1</v>
      </c>
      <c r="AG15">
        <v>1</v>
      </c>
      <c r="AH15">
        <v>-99</v>
      </c>
      <c r="AI15">
        <v>-99</v>
      </c>
      <c r="AJ15">
        <v>826</v>
      </c>
      <c r="AK15">
        <v>3.3557304277643256</v>
      </c>
      <c r="AL15">
        <v>3.0762711864406778</v>
      </c>
      <c r="AM15">
        <v>7.6876513317191281E-2</v>
      </c>
      <c r="AN15">
        <v>0.32384987893462469</v>
      </c>
      <c r="AO15">
        <v>0</v>
      </c>
      <c r="AP15">
        <v>0</v>
      </c>
      <c r="AQ15">
        <v>6.8327280064568194</v>
      </c>
      <c r="AR15" t="str">
        <f>IF(A15="","",(IF(ISBLANK('Trust - Frontsheet'!$F$9),"",'Trust - Frontsheet'!$F$9)))</f>
        <v/>
      </c>
    </row>
    <row r="16" spans="1:44" x14ac:dyDescent="0.35">
      <c r="A16" t="s">
        <v>996</v>
      </c>
      <c r="B16" t="s">
        <v>997</v>
      </c>
      <c r="C16" t="s">
        <v>8372</v>
      </c>
      <c r="D16" t="s">
        <v>14234</v>
      </c>
      <c r="E16" t="s">
        <v>14231</v>
      </c>
      <c r="F16">
        <v>1725</v>
      </c>
      <c r="G16">
        <v>1616</v>
      </c>
      <c r="H16">
        <v>1142.25</v>
      </c>
      <c r="I16">
        <v>1142.25</v>
      </c>
      <c r="J16">
        <v>53.5</v>
      </c>
      <c r="K16">
        <v>53.5</v>
      </c>
      <c r="L16">
        <v>46.5</v>
      </c>
      <c r="M16">
        <v>46.5</v>
      </c>
      <c r="N16">
        <v>1035</v>
      </c>
      <c r="O16">
        <v>1024</v>
      </c>
      <c r="P16">
        <v>1115.5</v>
      </c>
      <c r="Q16">
        <v>1115.5</v>
      </c>
      <c r="R16">
        <v>80.5</v>
      </c>
      <c r="S16">
        <v>80.5</v>
      </c>
      <c r="T16">
        <v>-99</v>
      </c>
      <c r="U16">
        <v>-99</v>
      </c>
      <c r="V16">
        <v>-99</v>
      </c>
      <c r="W16">
        <v>-99</v>
      </c>
      <c r="X16">
        <v>-99</v>
      </c>
      <c r="Y16">
        <v>-99</v>
      </c>
      <c r="Z16">
        <v>0.9368115942028985</v>
      </c>
      <c r="AA16">
        <v>1</v>
      </c>
      <c r="AB16">
        <v>1</v>
      </c>
      <c r="AC16">
        <v>1</v>
      </c>
      <c r="AD16">
        <v>0.98937198067632848</v>
      </c>
      <c r="AE16">
        <v>1</v>
      </c>
      <c r="AF16">
        <v>1</v>
      </c>
      <c r="AG16">
        <v>-99</v>
      </c>
      <c r="AH16">
        <v>-99</v>
      </c>
      <c r="AI16">
        <v>-99</v>
      </c>
      <c r="AJ16">
        <v>716</v>
      </c>
      <c r="AK16">
        <v>3.6871508379888267</v>
      </c>
      <c r="AL16">
        <v>3.1532821229050279</v>
      </c>
      <c r="AM16">
        <v>0.18715083798882681</v>
      </c>
      <c r="AN16">
        <v>6.4944134078212284E-2</v>
      </c>
      <c r="AO16">
        <v>0</v>
      </c>
      <c r="AP16">
        <v>0</v>
      </c>
      <c r="AQ16">
        <v>7.0925279329608939</v>
      </c>
      <c r="AR16" t="str">
        <f>IF(A16="","",(IF(ISBLANK('Trust - Frontsheet'!$F$9),"",'Trust - Frontsheet'!$F$9)))</f>
        <v/>
      </c>
    </row>
    <row r="17" spans="1:44" x14ac:dyDescent="0.35">
      <c r="A17" t="s">
        <v>996</v>
      </c>
      <c r="B17" t="s">
        <v>997</v>
      </c>
      <c r="C17" t="s">
        <v>8373</v>
      </c>
      <c r="D17" t="s">
        <v>14291</v>
      </c>
      <c r="E17" t="s">
        <v>14231</v>
      </c>
      <c r="F17">
        <v>1725</v>
      </c>
      <c r="G17">
        <v>1561.75</v>
      </c>
      <c r="H17">
        <v>1380</v>
      </c>
      <c r="I17">
        <v>1244.5</v>
      </c>
      <c r="J17">
        <v>6</v>
      </c>
      <c r="K17">
        <v>6</v>
      </c>
      <c r="L17">
        <v>-99</v>
      </c>
      <c r="M17">
        <v>-99</v>
      </c>
      <c r="N17">
        <v>1380</v>
      </c>
      <c r="O17">
        <v>1379.9166666666665</v>
      </c>
      <c r="P17">
        <v>1035</v>
      </c>
      <c r="Q17">
        <v>1035</v>
      </c>
      <c r="R17">
        <v>-99</v>
      </c>
      <c r="S17">
        <v>-99</v>
      </c>
      <c r="T17">
        <v>-99</v>
      </c>
      <c r="U17">
        <v>-99</v>
      </c>
      <c r="V17">
        <v>-99</v>
      </c>
      <c r="W17">
        <v>-99</v>
      </c>
      <c r="X17">
        <v>-99</v>
      </c>
      <c r="Y17">
        <v>-99</v>
      </c>
      <c r="Z17">
        <v>0.90536231884057972</v>
      </c>
      <c r="AA17">
        <v>0.90181159420289858</v>
      </c>
      <c r="AB17">
        <v>1</v>
      </c>
      <c r="AC17">
        <v>-99</v>
      </c>
      <c r="AD17">
        <v>0.9999396135265699</v>
      </c>
      <c r="AE17">
        <v>1</v>
      </c>
      <c r="AF17">
        <v>-99</v>
      </c>
      <c r="AG17">
        <v>-99</v>
      </c>
      <c r="AH17">
        <v>-99</v>
      </c>
      <c r="AI17">
        <v>-99</v>
      </c>
      <c r="AJ17">
        <v>704</v>
      </c>
      <c r="AK17">
        <v>4.1785037878787881</v>
      </c>
      <c r="AL17">
        <v>3.2379261363636362</v>
      </c>
      <c r="AM17">
        <v>8.5227272727272721E-3</v>
      </c>
      <c r="AN17">
        <v>0</v>
      </c>
      <c r="AO17">
        <v>0</v>
      </c>
      <c r="AP17">
        <v>0</v>
      </c>
      <c r="AQ17">
        <v>7.4249526515151505</v>
      </c>
      <c r="AR17" t="str">
        <f>IF(A17="","",(IF(ISBLANK('Trust - Frontsheet'!$F$9),"",'Trust - Frontsheet'!$F$9)))</f>
        <v/>
      </c>
    </row>
    <row r="18" spans="1:44" x14ac:dyDescent="0.35">
      <c r="A18" t="s">
        <v>996</v>
      </c>
      <c r="B18" t="s">
        <v>997</v>
      </c>
      <c r="C18" t="s">
        <v>8806</v>
      </c>
      <c r="D18" t="s">
        <v>14176</v>
      </c>
      <c r="E18" t="s">
        <v>14230</v>
      </c>
      <c r="F18">
        <v>3795</v>
      </c>
      <c r="G18">
        <v>3751.5</v>
      </c>
      <c r="H18">
        <v>678.5</v>
      </c>
      <c r="I18">
        <v>566</v>
      </c>
      <c r="J18">
        <v>-99</v>
      </c>
      <c r="K18">
        <v>-99</v>
      </c>
      <c r="L18">
        <v>-99</v>
      </c>
      <c r="M18">
        <v>-99</v>
      </c>
      <c r="N18">
        <v>3795</v>
      </c>
      <c r="O18">
        <v>3776.25</v>
      </c>
      <c r="P18">
        <v>345</v>
      </c>
      <c r="Q18">
        <v>345</v>
      </c>
      <c r="R18">
        <v>-99</v>
      </c>
      <c r="S18">
        <v>-99</v>
      </c>
      <c r="T18">
        <v>-99</v>
      </c>
      <c r="U18">
        <v>-99</v>
      </c>
      <c r="V18">
        <v>-99</v>
      </c>
      <c r="W18">
        <v>-99</v>
      </c>
      <c r="X18">
        <v>-99</v>
      </c>
      <c r="Y18">
        <v>-99</v>
      </c>
      <c r="Z18">
        <v>0.98853754940711458</v>
      </c>
      <c r="AA18">
        <v>0.83419307295504785</v>
      </c>
      <c r="AB18">
        <v>-99</v>
      </c>
      <c r="AC18">
        <v>-99</v>
      </c>
      <c r="AD18">
        <v>0.99505928853754944</v>
      </c>
      <c r="AE18">
        <v>1</v>
      </c>
      <c r="AF18">
        <v>-99</v>
      </c>
      <c r="AG18">
        <v>-99</v>
      </c>
      <c r="AH18">
        <v>-99</v>
      </c>
      <c r="AI18">
        <v>-99</v>
      </c>
      <c r="AJ18">
        <v>222</v>
      </c>
      <c r="AK18">
        <v>33.908783783783782</v>
      </c>
      <c r="AL18">
        <v>4.1036036036036032</v>
      </c>
      <c r="AM18">
        <v>0</v>
      </c>
      <c r="AN18">
        <v>0</v>
      </c>
      <c r="AO18">
        <v>0</v>
      </c>
      <c r="AP18">
        <v>0</v>
      </c>
      <c r="AQ18">
        <v>38.012387387387385</v>
      </c>
      <c r="AR18" t="str">
        <f>IF(A18="","",(IF(ISBLANK('Trust - Frontsheet'!$F$9),"",'Trust - Frontsheet'!$F$9)))</f>
        <v/>
      </c>
    </row>
    <row r="19" spans="1:44" x14ac:dyDescent="0.35">
      <c r="A19" t="s">
        <v>996</v>
      </c>
      <c r="B19" t="s">
        <v>997</v>
      </c>
      <c r="C19" t="s">
        <v>13738</v>
      </c>
      <c r="D19" t="s">
        <v>14187</v>
      </c>
      <c r="F19">
        <v>1427</v>
      </c>
      <c r="G19">
        <v>1427</v>
      </c>
      <c r="H19">
        <v>783</v>
      </c>
      <c r="I19">
        <v>783</v>
      </c>
      <c r="J19">
        <v>-99</v>
      </c>
      <c r="K19">
        <v>-99</v>
      </c>
      <c r="L19">
        <v>23</v>
      </c>
      <c r="M19">
        <v>23</v>
      </c>
      <c r="N19">
        <v>1322.5</v>
      </c>
      <c r="O19">
        <v>1322.5</v>
      </c>
      <c r="P19">
        <v>690</v>
      </c>
      <c r="Q19">
        <v>666</v>
      </c>
      <c r="R19">
        <v>-99</v>
      </c>
      <c r="S19">
        <v>-99</v>
      </c>
      <c r="T19">
        <v>11.5</v>
      </c>
      <c r="U19">
        <v>11.5</v>
      </c>
      <c r="V19">
        <v>-99</v>
      </c>
      <c r="W19">
        <v>-99</v>
      </c>
      <c r="X19">
        <v>-99</v>
      </c>
      <c r="Y19">
        <v>-99</v>
      </c>
      <c r="Z19">
        <v>1</v>
      </c>
      <c r="AA19">
        <v>1</v>
      </c>
      <c r="AB19">
        <v>-99</v>
      </c>
      <c r="AC19">
        <v>1</v>
      </c>
      <c r="AD19">
        <v>1</v>
      </c>
      <c r="AE19">
        <v>0.9652173913043478</v>
      </c>
      <c r="AF19">
        <v>-99</v>
      </c>
      <c r="AG19">
        <v>1</v>
      </c>
      <c r="AH19">
        <v>-99</v>
      </c>
      <c r="AI19">
        <v>-99</v>
      </c>
      <c r="AJ19">
        <v>375</v>
      </c>
      <c r="AK19">
        <v>7.3319999999999999</v>
      </c>
      <c r="AL19">
        <v>3.8639999999999999</v>
      </c>
      <c r="AM19">
        <v>0</v>
      </c>
      <c r="AN19">
        <v>9.1999999999999998E-2</v>
      </c>
      <c r="AO19">
        <v>0</v>
      </c>
      <c r="AP19">
        <v>0</v>
      </c>
      <c r="AQ19">
        <v>11.288</v>
      </c>
      <c r="AR19" t="str">
        <f>IF(A19="","",(IF(ISBLANK('Trust - Frontsheet'!$F$9),"",'Trust - Frontsheet'!$F$9)))</f>
        <v/>
      </c>
    </row>
    <row r="20" spans="1:44" x14ac:dyDescent="0.35">
      <c r="A20" t="s">
        <v>996</v>
      </c>
      <c r="B20" t="s">
        <v>997</v>
      </c>
      <c r="C20" t="s">
        <v>8376</v>
      </c>
      <c r="D20" t="s">
        <v>14321</v>
      </c>
      <c r="E20" t="s">
        <v>14219</v>
      </c>
      <c r="F20">
        <v>1746</v>
      </c>
      <c r="G20">
        <v>1746</v>
      </c>
      <c r="H20">
        <v>746</v>
      </c>
      <c r="I20">
        <v>746</v>
      </c>
      <c r="J20">
        <v>34.5</v>
      </c>
      <c r="K20">
        <v>34.5</v>
      </c>
      <c r="L20">
        <v>-99</v>
      </c>
      <c r="M20">
        <v>-99</v>
      </c>
      <c r="N20">
        <v>1702</v>
      </c>
      <c r="O20">
        <v>1702</v>
      </c>
      <c r="P20">
        <v>720.5</v>
      </c>
      <c r="Q20">
        <v>720.5</v>
      </c>
      <c r="R20">
        <v>21.5</v>
      </c>
      <c r="S20">
        <v>21.5</v>
      </c>
      <c r="T20">
        <v>-99</v>
      </c>
      <c r="U20">
        <v>-99</v>
      </c>
      <c r="V20">
        <v>-99</v>
      </c>
      <c r="W20">
        <v>-99</v>
      </c>
      <c r="X20">
        <v>-99</v>
      </c>
      <c r="Y20">
        <v>-99</v>
      </c>
      <c r="Z20">
        <v>1</v>
      </c>
      <c r="AA20">
        <v>1</v>
      </c>
      <c r="AB20">
        <v>1</v>
      </c>
      <c r="AC20">
        <v>-99</v>
      </c>
      <c r="AD20">
        <v>1</v>
      </c>
      <c r="AE20">
        <v>1</v>
      </c>
      <c r="AF20">
        <v>1</v>
      </c>
      <c r="AG20">
        <v>-99</v>
      </c>
      <c r="AH20">
        <v>-99</v>
      </c>
      <c r="AI20">
        <v>-99</v>
      </c>
      <c r="AJ20">
        <v>910</v>
      </c>
      <c r="AK20">
        <v>3.7890109890109889</v>
      </c>
      <c r="AL20">
        <v>1.6115384615384616</v>
      </c>
      <c r="AM20">
        <v>6.1538461538461542E-2</v>
      </c>
      <c r="AN20">
        <v>0</v>
      </c>
      <c r="AO20">
        <v>0</v>
      </c>
      <c r="AP20">
        <v>0</v>
      </c>
      <c r="AQ20">
        <v>5.4620879120879122</v>
      </c>
      <c r="AR20" t="str">
        <f>IF(A20="","",(IF(ISBLANK('Trust - Frontsheet'!$F$9),"",'Trust - Frontsheet'!$F$9)))</f>
        <v/>
      </c>
    </row>
    <row r="21" spans="1:44" x14ac:dyDescent="0.35">
      <c r="A21" t="s">
        <v>996</v>
      </c>
      <c r="B21" t="s">
        <v>997</v>
      </c>
      <c r="C21" t="s">
        <v>8787</v>
      </c>
      <c r="D21" t="s">
        <v>14344</v>
      </c>
      <c r="E21" t="s">
        <v>14176</v>
      </c>
      <c r="F21">
        <v>713</v>
      </c>
      <c r="G21">
        <v>674</v>
      </c>
      <c r="H21">
        <v>448.5</v>
      </c>
      <c r="I21">
        <v>413.5</v>
      </c>
      <c r="J21">
        <v>-99</v>
      </c>
      <c r="K21">
        <v>-99</v>
      </c>
      <c r="L21">
        <v>-99</v>
      </c>
      <c r="M21">
        <v>-99</v>
      </c>
      <c r="N21">
        <v>713</v>
      </c>
      <c r="O21">
        <v>690</v>
      </c>
      <c r="P21">
        <v>356.5</v>
      </c>
      <c r="Q21">
        <v>332.5</v>
      </c>
      <c r="R21">
        <v>-99</v>
      </c>
      <c r="S21">
        <v>-99</v>
      </c>
      <c r="T21">
        <v>-99</v>
      </c>
      <c r="U21">
        <v>-99</v>
      </c>
      <c r="V21">
        <v>-99</v>
      </c>
      <c r="W21">
        <v>-99</v>
      </c>
      <c r="X21">
        <v>-99</v>
      </c>
      <c r="Y21">
        <v>-99</v>
      </c>
      <c r="Z21">
        <v>0.94530154277699863</v>
      </c>
      <c r="AA21">
        <v>0.92196209587513933</v>
      </c>
      <c r="AB21">
        <v>-99</v>
      </c>
      <c r="AC21">
        <v>-99</v>
      </c>
      <c r="AD21">
        <v>0.967741935483871</v>
      </c>
      <c r="AE21">
        <v>0.93267882187938289</v>
      </c>
      <c r="AF21">
        <v>-99</v>
      </c>
      <c r="AG21">
        <v>-99</v>
      </c>
      <c r="AH21">
        <v>-99</v>
      </c>
      <c r="AI21">
        <v>-99</v>
      </c>
      <c r="AJ21">
        <v>217</v>
      </c>
      <c r="AK21">
        <v>6.2857142857142856</v>
      </c>
      <c r="AL21">
        <v>3.4377880184331797</v>
      </c>
      <c r="AM21">
        <v>0</v>
      </c>
      <c r="AN21">
        <v>0</v>
      </c>
      <c r="AO21">
        <v>0</v>
      </c>
      <c r="AP21">
        <v>0</v>
      </c>
      <c r="AQ21">
        <v>9.7235023041474662</v>
      </c>
      <c r="AR21" t="str">
        <f>IF(A21="","",(IF(ISBLANK('Trust - Frontsheet'!$F$9),"",'Trust - Frontsheet'!$F$9)))</f>
        <v/>
      </c>
    </row>
    <row r="22" spans="1:44" x14ac:dyDescent="0.35">
      <c r="A22" t="s">
        <v>996</v>
      </c>
      <c r="B22" t="s">
        <v>997</v>
      </c>
      <c r="C22" t="s">
        <v>13740</v>
      </c>
      <c r="D22" t="s">
        <v>14344</v>
      </c>
      <c r="F22">
        <v>1602.5</v>
      </c>
      <c r="G22">
        <v>1556.8333333333335</v>
      </c>
      <c r="H22">
        <v>1069.5</v>
      </c>
      <c r="I22">
        <v>636</v>
      </c>
      <c r="J22">
        <v>-99</v>
      </c>
      <c r="K22">
        <v>-99</v>
      </c>
      <c r="L22">
        <v>-99</v>
      </c>
      <c r="M22">
        <v>-99</v>
      </c>
      <c r="N22">
        <v>1529.5</v>
      </c>
      <c r="O22">
        <v>1316.1666666666667</v>
      </c>
      <c r="P22">
        <v>1069.5</v>
      </c>
      <c r="Q22">
        <v>734.08333333333337</v>
      </c>
      <c r="R22">
        <v>-99</v>
      </c>
      <c r="S22">
        <v>-99</v>
      </c>
      <c r="T22">
        <v>-99</v>
      </c>
      <c r="U22">
        <v>-99</v>
      </c>
      <c r="V22">
        <v>-99</v>
      </c>
      <c r="W22">
        <v>-99</v>
      </c>
      <c r="X22">
        <v>-99</v>
      </c>
      <c r="Y22">
        <v>-99</v>
      </c>
      <c r="Z22">
        <v>0.97150286011440468</v>
      </c>
      <c r="AA22">
        <v>0.5946704067321178</v>
      </c>
      <c r="AB22">
        <v>-99</v>
      </c>
      <c r="AC22">
        <v>-99</v>
      </c>
      <c r="AD22">
        <v>0.86052086738585598</v>
      </c>
      <c r="AE22">
        <v>0.68637992831541217</v>
      </c>
      <c r="AF22">
        <v>-99</v>
      </c>
      <c r="AG22">
        <v>-99</v>
      </c>
      <c r="AH22">
        <v>-99</v>
      </c>
      <c r="AI22">
        <v>-99</v>
      </c>
      <c r="AJ22">
        <v>753</v>
      </c>
      <c r="AK22">
        <v>3.8154050464807439</v>
      </c>
      <c r="AL22">
        <v>1.8194997786631255</v>
      </c>
      <c r="AM22">
        <v>0</v>
      </c>
      <c r="AN22">
        <v>0</v>
      </c>
      <c r="AO22">
        <v>0</v>
      </c>
      <c r="AP22">
        <v>0</v>
      </c>
      <c r="AQ22">
        <v>5.6349048251438685</v>
      </c>
      <c r="AR22" t="str">
        <f>IF(A22="","",(IF(ISBLANK('Trust - Frontsheet'!$F$9),"",'Trust - Frontsheet'!$F$9)))</f>
        <v/>
      </c>
    </row>
    <row r="23" spans="1:44" x14ac:dyDescent="0.35">
      <c r="A23" t="s">
        <v>996</v>
      </c>
      <c r="B23" t="s">
        <v>997</v>
      </c>
      <c r="C23" t="s">
        <v>8850</v>
      </c>
      <c r="D23" t="s">
        <v>14344</v>
      </c>
      <c r="F23">
        <v>2076</v>
      </c>
      <c r="G23">
        <v>1811.6666666666672</v>
      </c>
      <c r="H23">
        <v>46</v>
      </c>
      <c r="I23">
        <v>35.833333333333336</v>
      </c>
      <c r="J23">
        <v>169.91666666666666</v>
      </c>
      <c r="K23">
        <v>169.91666666666666</v>
      </c>
      <c r="L23">
        <v>-99</v>
      </c>
      <c r="M23">
        <v>-99</v>
      </c>
      <c r="N23">
        <v>1943.5</v>
      </c>
      <c r="O23">
        <v>1783.9999999999998</v>
      </c>
      <c r="P23">
        <v>253</v>
      </c>
      <c r="Q23">
        <v>218</v>
      </c>
      <c r="R23">
        <v>23</v>
      </c>
      <c r="S23">
        <v>23</v>
      </c>
      <c r="T23">
        <v>12.5</v>
      </c>
      <c r="U23">
        <v>12.5</v>
      </c>
      <c r="V23">
        <v>-99</v>
      </c>
      <c r="W23">
        <v>-99</v>
      </c>
      <c r="X23">
        <v>-99</v>
      </c>
      <c r="Y23">
        <v>-99</v>
      </c>
      <c r="Z23">
        <v>0.87267180475272987</v>
      </c>
      <c r="AA23">
        <v>0.77898550724637683</v>
      </c>
      <c r="AB23">
        <v>1</v>
      </c>
      <c r="AC23">
        <v>-99</v>
      </c>
      <c r="AD23">
        <v>0.91793156676099807</v>
      </c>
      <c r="AE23">
        <v>0.86166007905138342</v>
      </c>
      <c r="AF23">
        <v>1</v>
      </c>
      <c r="AG23">
        <v>1</v>
      </c>
      <c r="AH23">
        <v>-99</v>
      </c>
      <c r="AI23">
        <v>-99</v>
      </c>
      <c r="AJ23">
        <v>337</v>
      </c>
      <c r="AK23">
        <v>10.669634025717112</v>
      </c>
      <c r="AL23">
        <v>0.75321463897131558</v>
      </c>
      <c r="AM23">
        <v>0.57245301681503458</v>
      </c>
      <c r="AN23">
        <v>3.7091988130563795E-2</v>
      </c>
      <c r="AO23">
        <v>0</v>
      </c>
      <c r="AP23">
        <v>0</v>
      </c>
      <c r="AQ23">
        <v>12.032393669634027</v>
      </c>
      <c r="AR23" t="str">
        <f>IF(A23="","",(IF(ISBLANK('Trust - Frontsheet'!$F$9),"",'Trust - Frontsheet'!$F$9)))</f>
        <v/>
      </c>
    </row>
    <row r="24" spans="1:44" x14ac:dyDescent="0.35">
      <c r="A24" t="s">
        <v>996</v>
      </c>
      <c r="B24" t="s">
        <v>997</v>
      </c>
      <c r="C24" t="s">
        <v>8851</v>
      </c>
      <c r="D24" t="s">
        <v>14231</v>
      </c>
      <c r="F24">
        <v>2139</v>
      </c>
      <c r="G24">
        <v>1981</v>
      </c>
      <c r="H24">
        <v>1517</v>
      </c>
      <c r="I24">
        <v>1517</v>
      </c>
      <c r="J24">
        <v>195</v>
      </c>
      <c r="K24">
        <v>195</v>
      </c>
      <c r="L24">
        <v>-99</v>
      </c>
      <c r="M24">
        <v>-99</v>
      </c>
      <c r="N24">
        <v>1782.5</v>
      </c>
      <c r="O24">
        <v>1688.5</v>
      </c>
      <c r="P24">
        <v>1549.83</v>
      </c>
      <c r="Q24">
        <v>1549.8333333333335</v>
      </c>
      <c r="R24">
        <v>103.5</v>
      </c>
      <c r="S24">
        <v>103.5</v>
      </c>
      <c r="T24">
        <v>-99</v>
      </c>
      <c r="U24">
        <v>-99</v>
      </c>
      <c r="V24">
        <v>-99</v>
      </c>
      <c r="W24">
        <v>-99</v>
      </c>
      <c r="X24">
        <v>-99</v>
      </c>
      <c r="Y24">
        <v>-99</v>
      </c>
      <c r="Z24">
        <v>0.92613370733987843</v>
      </c>
      <c r="AA24">
        <v>1</v>
      </c>
      <c r="AB24">
        <v>1</v>
      </c>
      <c r="AC24">
        <v>-99</v>
      </c>
      <c r="AD24">
        <v>0.94726507713884989</v>
      </c>
      <c r="AE24">
        <v>1.0000021507735259</v>
      </c>
      <c r="AF24">
        <v>1</v>
      </c>
      <c r="AG24">
        <v>-99</v>
      </c>
      <c r="AH24">
        <v>-99</v>
      </c>
      <c r="AI24">
        <v>-99</v>
      </c>
      <c r="AJ24">
        <v>1037</v>
      </c>
      <c r="AK24">
        <v>3.5385728061716488</v>
      </c>
      <c r="AL24">
        <v>2.9574091931854709</v>
      </c>
      <c r="AM24">
        <v>0.28784956605593059</v>
      </c>
      <c r="AN24">
        <v>0</v>
      </c>
      <c r="AO24">
        <v>0</v>
      </c>
      <c r="AP24">
        <v>0</v>
      </c>
      <c r="AQ24">
        <v>6.7838315654130508</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